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使い方" sheetId="1" state="visible" r:id="rId1"/>
    <sheet name="財務シミュレーション（3期）" sheetId="2" state="visible" r:id="rId2"/>
    <sheet name="損益計画（3期）" sheetId="3" state="visible" r:id="rId3"/>
    <sheet name="借入" sheetId="4" state="visible" r:id="rId4"/>
    <sheet name="データベース" sheetId="5" state="visible" r:id="rId5"/>
  </sheets>
  <definedNames>
    <definedName name="担当者">#REF!</definedName>
    <definedName name="店舗">#REF!</definedName>
    <definedName name="エリア">#REF!</definedName>
  </definedNames>
  <calcPr calcId="124519" fullCalcOnLoad="1"/>
</workbook>
</file>

<file path=xl/styles.xml><?xml version="1.0" encoding="utf-8"?>
<styleSheet xmlns="http://schemas.openxmlformats.org/spreadsheetml/2006/main">
  <numFmts count="10">
    <numFmt numFmtId="164" formatCode="#,##0;(#,##0)"/>
    <numFmt numFmtId="165" formatCode="yyyy&quot;年&quot;m&quot;月&quot;"/>
    <numFmt numFmtId="166" formatCode="[$¥-411]#,##0"/>
    <numFmt numFmtId="167" formatCode="0&quot;人&quot;"/>
    <numFmt numFmtId="168" formatCode="yyyy/m/d"/>
    <numFmt numFmtId="169" formatCode="0&quot;年&quot;"/>
    <numFmt numFmtId="170" formatCode="0.0&quot;人&quot;"/>
    <numFmt numFmtId="171" formatCode="\ @"/>
    <numFmt numFmtId="172" formatCode="\ \ @"/>
    <numFmt numFmtId="173" formatCode="#,##0;\(#,##0\)"/>
  </numFmts>
  <fonts count="24">
    <font>
      <name val="Arial"/>
      <color rgb="FF000000"/>
      <sz val="10"/>
      <scheme val="minor"/>
    </font>
    <font>
      <name val="Arial"/>
      <b val="1"/>
      <color theme="1"/>
      <sz val="9"/>
    </font>
    <font>
      <name val="游ゴシック"/>
      <b val="1"/>
      <color rgb="FF000000"/>
      <sz val="10"/>
    </font>
    <font>
      <name val="Arial"/>
      <color theme="1"/>
      <sz val="9"/>
    </font>
    <font/>
    <font>
      <name val="游ゴシック"/>
      <b val="1"/>
      <color theme="1"/>
      <sz val="9"/>
    </font>
    <font>
      <name val="游ゴシック"/>
      <color rgb="FF000000"/>
      <sz val="9"/>
    </font>
    <font>
      <name val="游ゴシック"/>
      <color theme="1"/>
      <sz val="9"/>
    </font>
    <font>
      <name val="Arial"/>
      <color theme="1"/>
      <sz val="7"/>
    </font>
    <font>
      <name val="游ゴシック"/>
      <b val="1"/>
      <color rgb="FF000000"/>
      <sz val="9"/>
    </font>
    <font>
      <name val="Arial"/>
      <color theme="1"/>
    </font>
    <font>
      <name val="Arial"/>
      <color theme="1"/>
      <sz val="6"/>
      <scheme val="minor"/>
    </font>
    <font>
      <name val="Arial"/>
      <color theme="1"/>
      <sz val="10"/>
    </font>
    <font>
      <name val="游ゴシック"/>
      <b val="1"/>
      <color rgb="FF187DC5"/>
      <sz val="9"/>
    </font>
    <font>
      <name val="游ゴシック"/>
      <color rgb="FF0070C0"/>
      <sz val="9"/>
    </font>
    <font>
      <name val="Arial"/>
      <color rgb="FF0070C0"/>
      <sz val="9"/>
    </font>
    <font>
      <name val="Arial"/>
      <b val="1"/>
      <color rgb="FF0070C0"/>
      <sz val="9"/>
    </font>
    <font>
      <name val="Arial"/>
      <color rgb="FF0070C0"/>
    </font>
    <font>
      <name val="游ゴシック"/>
      <color rgb="FF4285F4"/>
      <sz val="9"/>
    </font>
    <font>
      <name val="Arial"/>
      <b val="1"/>
      <color rgb="FFFFFFFF"/>
      <sz val="9"/>
    </font>
    <font>
      <name val="Arial"/>
      <color rgb="FFFFFFFF"/>
      <sz val="9"/>
    </font>
    <font>
      <name val="游ゴシック"/>
      <color rgb="FF0070C0"/>
      <sz val="7"/>
    </font>
    <font>
      <name val="Arial"/>
      <color rgb="FF4285F4"/>
      <sz val="9"/>
    </font>
    <font>
      <b val="1"/>
      <sz val="14"/>
    </font>
  </fonts>
  <fills count="18">
    <fill>
      <patternFill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D0E0E3"/>
        <bgColor rgb="FFD0E0E3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FDE49A"/>
        <bgColor rgb="FFFDE49A"/>
      </patternFill>
    </fill>
    <fill>
      <patternFill patternType="solid">
        <fgColor rgb="FFFEF1CC"/>
        <bgColor rgb="FFFEF1CC"/>
      </patternFill>
    </fill>
    <fill>
      <patternFill patternType="solid">
        <fgColor rgb="FFFDE9D9"/>
        <bgColor rgb="FFFDE9D9"/>
      </patternFill>
    </fill>
    <fill>
      <patternFill patternType="solid">
        <fgColor rgb="FFCCFFFF"/>
        <bgColor rgb="FFCCFFFF"/>
      </patternFill>
    </fill>
    <fill>
      <patternFill patternType="solid">
        <fgColor rgb="FFFBD4B4"/>
        <bgColor rgb="FFFBD4B4"/>
      </patternFill>
    </fill>
    <fill>
      <patternFill patternType="solid">
        <fgColor rgb="FFC00000"/>
        <bgColor rgb="FFC00000"/>
      </patternFill>
    </fill>
    <fill>
      <patternFill patternType="solid">
        <fgColor rgb="FFF2DBDB"/>
        <bgColor rgb="FFF2DBDB"/>
      </patternFill>
    </fill>
    <fill>
      <patternFill patternType="solid">
        <fgColor theme="0"/>
        <bgColor theme="0"/>
      </patternFill>
    </fill>
    <fill>
      <patternFill patternType="solid">
        <fgColor rgb="FFCCC0D9"/>
        <bgColor rgb="FFCCC0D9"/>
      </patternFill>
    </fill>
    <fill>
      <patternFill patternType="solid">
        <fgColor rgb="FFF3F3F3"/>
        <bgColor rgb="FFF3F3F3"/>
      </patternFill>
    </fill>
    <fill>
      <patternFill patternType="solid">
        <fgColor rgb="00FFF2CC"/>
      </patternFill>
    </fill>
  </fills>
  <borders count="2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top style="thick">
        <color rgb="FF7F7F7F"/>
      </top>
      <bottom style="thick">
        <color rgb="FF7F7F7F"/>
      </bottom>
    </border>
    <border>
      <top style="thick">
        <color rgb="FF7F7F7F"/>
      </top>
      <bottom style="thick">
        <color rgb="FF7F7F7F"/>
      </bottom>
    </border>
    <border>
      <left/>
      <right/>
      <top/>
      <bottom/>
    </border>
    <border>
      <right style="thick">
        <color rgb="FF7F7F7F"/>
      </right>
      <top style="thick">
        <color rgb="FF7F7F7F"/>
      </top>
      <bottom style="thick">
        <color rgb="FF7F7F7F"/>
      </bottom>
    </border>
    <border>
      <left/>
      <right/>
      <bottom style="thin">
        <color rgb="FFBFBFBF"/>
      </bottom>
    </border>
    <border>
      <left/>
      <right/>
      <top style="thin">
        <color rgb="FFBFBFBF"/>
      </top>
      <bottom style="thin">
        <color rgb="FFBFBFBF"/>
      </bottom>
    </border>
    <border>
      <left/>
      <top style="thin">
        <color rgb="FFBFBFBF"/>
      </top>
      <bottom style="thin">
        <color rgb="FFBFBFBF"/>
      </bottom>
    </border>
    <border>
      <right style="medium">
        <color rgb="FF000000"/>
      </right>
      <top style="thin">
        <color rgb="FFBFBFBF"/>
      </top>
      <bottom style="thin">
        <color rgb="FFBFBFBF"/>
      </bottom>
    </border>
    <border>
      <left style="medium">
        <color rgb="FF000000"/>
      </left>
      <right/>
      <top style="thin">
        <color rgb="FFBFBFBF"/>
      </top>
      <bottom style="thin">
        <color rgb="FFBFBFBF"/>
      </bottom>
    </border>
    <border>
      <left/>
      <right style="medium">
        <color rgb="FF000000"/>
      </right>
      <top style="thin">
        <color rgb="FFBFBFBF"/>
      </top>
      <bottom style="thin">
        <color rgb="FFBFBFBF"/>
      </bottom>
    </border>
    <border>
      <left style="medium">
        <color rgb="FF000000"/>
      </left>
      <top style="thin">
        <color rgb="FFBFBFBF"/>
      </top>
      <bottom style="thin">
        <color rgb="FFBFBFBF"/>
      </bottom>
    </border>
    <border>
      <right/>
      <top style="thin">
        <color rgb="FFBFBFBF"/>
      </top>
      <bottom style="thin">
        <color rgb="FFBFBFBF"/>
      </bottom>
    </border>
    <border>
      <left/>
      <right/>
      <top style="thin">
        <color rgb="FFC0C0C0"/>
      </top>
      <bottom style="thin">
        <color rgb="FFC0C0C0"/>
      </bottom>
    </border>
    <border>
      <left/>
      <right/>
      <top/>
      <bottom style="thin">
        <color rgb="FFC0C0C0"/>
      </bottom>
    </border>
    <border>
      <top style="thin">
        <color rgb="FFBFBFBF"/>
      </top>
      <bottom style="thin">
        <color rgb="FFBFBFBF"/>
      </bottom>
    </border>
    <border>
      <left/>
      <right/>
      <top/>
    </border>
    <border>
      <top style="thin">
        <color rgb="FFBFBFBF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numFmtId="0" fontId="0" fillId="0" borderId="0"/>
  </cellStyleXfs>
  <cellXfs count="248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horizontal="left" vertical="center"/>
    </xf>
    <xf numFmtId="0" fontId="2" fillId="0" borderId="2" pivotButton="0" quotePrefix="0" xfId="0"/>
    <xf numFmtId="164" fontId="3" fillId="2" borderId="1" applyAlignment="1" pivotButton="0" quotePrefix="0" xfId="0">
      <alignment horizontal="right" vertical="center"/>
    </xf>
    <xf numFmtId="0" fontId="4" fillId="0" borderId="3" pivotButton="0" quotePrefix="0" xfId="0"/>
    <xf numFmtId="0" fontId="3" fillId="2" borderId="1" applyAlignment="1" pivotButton="0" quotePrefix="0" xfId="0">
      <alignment vertical="center"/>
    </xf>
    <xf numFmtId="0" fontId="5" fillId="3" borderId="3" applyAlignment="1" pivotButton="0" quotePrefix="0" xfId="0">
      <alignment vertical="center"/>
    </xf>
    <xf numFmtId="165" fontId="5" fillId="3" borderId="3" applyAlignment="1" pivotButton="0" quotePrefix="0" xfId="0">
      <alignment vertical="center"/>
    </xf>
    <xf numFmtId="165" fontId="5" fillId="3" borderId="4" applyAlignment="1" pivotButton="0" quotePrefix="0" xfId="0">
      <alignment vertical="center"/>
    </xf>
    <xf numFmtId="0" fontId="5" fillId="4" borderId="2" applyAlignment="1" pivotButton="0" quotePrefix="0" xfId="0">
      <alignment vertical="center"/>
    </xf>
    <xf numFmtId="166" fontId="3" fillId="0" borderId="1" applyAlignment="1" pivotButton="0" quotePrefix="0" xfId="0">
      <alignment horizontal="right" vertical="bottom"/>
    </xf>
    <xf numFmtId="165" fontId="5" fillId="4" borderId="3" applyAlignment="1" pivotButton="0" quotePrefix="0" xfId="0">
      <alignment vertical="center"/>
    </xf>
    <xf numFmtId="165" fontId="5" fillId="4" borderId="4" applyAlignment="1" pivotButton="0" quotePrefix="0" xfId="0">
      <alignment vertical="center"/>
    </xf>
    <xf numFmtId="0" fontId="5" fillId="3" borderId="2" applyAlignment="1" pivotButton="0" quotePrefix="0" xfId="0">
      <alignment vertical="center"/>
    </xf>
    <xf numFmtId="0" fontId="3" fillId="2" borderId="1" applyAlignment="1" pivotButton="0" quotePrefix="0" xfId="0">
      <alignment vertical="center"/>
    </xf>
    <xf numFmtId="0" fontId="6" fillId="0" borderId="5" pivotButton="0" quotePrefix="0" xfId="0"/>
    <xf numFmtId="0" fontId="7" fillId="0" borderId="0" applyAlignment="1" pivotButton="0" quotePrefix="0" xfId="0">
      <alignment horizontal="center" vertical="center" wrapText="1"/>
    </xf>
    <xf numFmtId="0" fontId="6" fillId="0" borderId="0" pivotButton="0" quotePrefix="0" xfId="0"/>
    <xf numFmtId="3" fontId="7" fillId="0" borderId="0" applyAlignment="1" pivotButton="0" quotePrefix="0" xfId="0">
      <alignment vertical="center"/>
    </xf>
    <xf numFmtId="0" fontId="8" fillId="0" borderId="0" applyAlignment="1" pivotButton="0" quotePrefix="0" xfId="0">
      <alignment horizontal="center" vertical="center" wrapText="1"/>
    </xf>
    <xf numFmtId="3" fontId="7" fillId="0" borderId="6" applyAlignment="1" pivotButton="0" quotePrefix="0" xfId="0">
      <alignment vertical="center"/>
    </xf>
    <xf numFmtId="3" fontId="7" fillId="0" borderId="5" applyAlignment="1" pivotButton="0" quotePrefix="0" xfId="0">
      <alignment vertical="center"/>
    </xf>
    <xf numFmtId="164" fontId="3" fillId="2" borderId="1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0" fontId="9" fillId="0" borderId="7" pivotButton="0" quotePrefix="0" xfId="0"/>
    <xf numFmtId="0" fontId="7" fillId="0" borderId="8" applyAlignment="1" pivotButton="0" quotePrefix="0" xfId="0">
      <alignment horizontal="center" vertical="center" wrapText="1"/>
    </xf>
    <xf numFmtId="0" fontId="1" fillId="5" borderId="9" applyAlignment="1" pivotButton="0" quotePrefix="0" xfId="0">
      <alignment vertical="bottom"/>
    </xf>
    <xf numFmtId="0" fontId="10" fillId="5" borderId="9" applyAlignment="1" pivotButton="0" quotePrefix="0" xfId="0">
      <alignment vertical="bottom"/>
    </xf>
    <xf numFmtId="3" fontId="8" fillId="0" borderId="0" applyAlignment="1" pivotButton="0" quotePrefix="0" xfId="0">
      <alignment horizontal="right"/>
    </xf>
    <xf numFmtId="0" fontId="11" fillId="0" borderId="0" applyAlignment="1" pivotButton="0" quotePrefix="0" xfId="0">
      <alignment vertical="center"/>
    </xf>
    <xf numFmtId="0" fontId="6" fillId="0" borderId="8" pivotButton="0" quotePrefix="0" xfId="0"/>
    <xf numFmtId="3" fontId="12" fillId="2" borderId="9" pivotButton="0" quotePrefix="0" xfId="0"/>
    <xf numFmtId="0" fontId="12" fillId="2" borderId="9" pivotButton="0" quotePrefix="0" xfId="0"/>
    <xf numFmtId="0" fontId="12" fillId="0" borderId="0" pivotButton="0" quotePrefix="0" xfId="0"/>
    <xf numFmtId="0" fontId="8" fillId="0" borderId="0" applyAlignment="1" pivotButton="0" quotePrefix="0" xfId="0">
      <alignment horizontal="right"/>
    </xf>
    <xf numFmtId="0" fontId="12" fillId="2" borderId="9" applyAlignment="1" pivotButton="0" quotePrefix="0" xfId="0">
      <alignment vertical="center"/>
    </xf>
    <xf numFmtId="0" fontId="8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vertical="center"/>
    </xf>
    <xf numFmtId="0" fontId="8" fillId="0" borderId="0" applyAlignment="1" pivotButton="0" quotePrefix="0" xfId="0">
      <alignment horizontal="right"/>
    </xf>
    <xf numFmtId="0" fontId="8" fillId="0" borderId="0" applyAlignment="1" pivotButton="0" quotePrefix="0" xfId="0">
      <alignment vertical="center" wrapText="1"/>
    </xf>
    <xf numFmtId="3" fontId="12" fillId="0" borderId="0" pivotButton="0" quotePrefix="0" xfId="0"/>
    <xf numFmtId="0" fontId="12" fillId="0" borderId="0" applyAlignment="1" pivotButton="0" quotePrefix="0" xfId="0">
      <alignment vertical="center"/>
    </xf>
    <xf numFmtId="164" fontId="3" fillId="3" borderId="1" applyAlignment="1" pivotButton="0" quotePrefix="0" xfId="0">
      <alignment vertical="center"/>
    </xf>
    <xf numFmtId="0" fontId="10" fillId="5" borderId="9" applyAlignment="1" pivotButton="0" quotePrefix="0" xfId="0">
      <alignment vertical="bottom"/>
    </xf>
    <xf numFmtId="0" fontId="6" fillId="0" borderId="3" pivotButton="0" quotePrefix="0" xfId="0"/>
    <xf numFmtId="0" fontId="6" fillId="0" borderId="10" pivotButton="0" quotePrefix="0" xfId="0"/>
    <xf numFmtId="166" fontId="3" fillId="3" borderId="1" applyAlignment="1" pivotButton="0" quotePrefix="0" xfId="0">
      <alignment horizontal="right" vertical="bottom"/>
    </xf>
    <xf numFmtId="0" fontId="5" fillId="6" borderId="11" applyAlignment="1" pivotButton="0" quotePrefix="0" xfId="0">
      <alignment vertical="center"/>
    </xf>
    <xf numFmtId="0" fontId="6" fillId="6" borderId="11" pivotButton="0" quotePrefix="0" xfId="0"/>
    <xf numFmtId="10" fontId="3" fillId="3" borderId="1" applyAlignment="1" pivotButton="0" quotePrefix="0" xfId="0">
      <alignment horizontal="right" vertical="bottom"/>
    </xf>
    <xf numFmtId="0" fontId="6" fillId="6" borderId="12" pivotButton="0" quotePrefix="0" xfId="0"/>
    <xf numFmtId="3" fontId="13" fillId="6" borderId="12" applyAlignment="1" pivotButton="0" quotePrefix="0" xfId="0">
      <alignment horizontal="right" vertical="center"/>
    </xf>
    <xf numFmtId="164" fontId="3" fillId="2" borderId="1" applyAlignment="1" pivotButton="0" quotePrefix="0" xfId="0">
      <alignment vertical="center" wrapText="1"/>
    </xf>
    <xf numFmtId="3" fontId="13" fillId="6" borderId="12" applyAlignment="1" pivotButton="0" quotePrefix="0" xfId="0">
      <alignment horizontal="right" vertical="center"/>
    </xf>
    <xf numFmtId="3" fontId="13" fillId="6" borderId="13" applyAlignment="1" pivotButton="0" quotePrefix="0" xfId="0">
      <alignment horizontal="right" vertical="center"/>
    </xf>
    <xf numFmtId="3" fontId="13" fillId="6" borderId="14" applyAlignment="1" pivotButton="0" quotePrefix="0" xfId="0">
      <alignment horizontal="right" vertical="center"/>
    </xf>
    <xf numFmtId="3" fontId="13" fillId="6" borderId="15" applyAlignment="1" pivotButton="0" quotePrefix="0" xfId="0">
      <alignment horizontal="right" vertical="center"/>
    </xf>
    <xf numFmtId="0" fontId="5" fillId="4" borderId="3" applyAlignment="1" pivotButton="0" quotePrefix="0" xfId="0">
      <alignment vertical="center"/>
    </xf>
    <xf numFmtId="3" fontId="13" fillId="6" borderId="16" applyAlignment="1" pivotButton="0" quotePrefix="0" xfId="0">
      <alignment horizontal="right" vertical="center"/>
    </xf>
    <xf numFmtId="3" fontId="13" fillId="6" borderId="17" applyAlignment="1" pivotButton="0" quotePrefix="0" xfId="0">
      <alignment horizontal="right" vertical="center"/>
    </xf>
    <xf numFmtId="3" fontId="13" fillId="6" borderId="18" applyAlignment="1" pivotButton="0" quotePrefix="0" xfId="0">
      <alignment horizontal="right" vertical="center"/>
    </xf>
    <xf numFmtId="3" fontId="14" fillId="0" borderId="0" applyAlignment="1" pivotButton="0" quotePrefix="0" xfId="0">
      <alignment vertical="center"/>
    </xf>
    <xf numFmtId="3" fontId="14" fillId="0" borderId="6" applyAlignment="1" pivotButton="0" quotePrefix="0" xfId="0">
      <alignment vertical="center"/>
    </xf>
    <xf numFmtId="3" fontId="14" fillId="0" borderId="5" applyAlignment="1" pivotButton="0" quotePrefix="0" xfId="0">
      <alignment vertical="center"/>
    </xf>
    <xf numFmtId="11" fontId="5" fillId="7" borderId="12" applyAlignment="1" pivotButton="0" quotePrefix="0" xfId="0">
      <alignment vertical="center"/>
    </xf>
    <xf numFmtId="167" fontId="5" fillId="7" borderId="12" applyAlignment="1" pivotButton="0" quotePrefix="0" xfId="0">
      <alignment vertical="center"/>
    </xf>
    <xf numFmtId="167" fontId="5" fillId="7" borderId="16" applyAlignment="1" pivotButton="0" quotePrefix="0" xfId="0">
      <alignment vertical="center"/>
    </xf>
    <xf numFmtId="167" fontId="5" fillId="7" borderId="15" applyAlignment="1" pivotButton="0" quotePrefix="0" xfId="0">
      <alignment vertical="center"/>
    </xf>
    <xf numFmtId="167" fontId="5" fillId="7" borderId="17" applyAlignment="1" pivotButton="0" quotePrefix="0" xfId="0">
      <alignment vertical="center"/>
    </xf>
    <xf numFmtId="165" fontId="5" fillId="3" borderId="0" applyAlignment="1" pivotButton="0" quotePrefix="0" xfId="0">
      <alignment vertical="center"/>
    </xf>
    <xf numFmtId="167" fontId="5" fillId="7" borderId="18" applyAlignment="1" pivotButton="0" quotePrefix="0" xfId="0">
      <alignment vertical="center"/>
    </xf>
    <xf numFmtId="11" fontId="6" fillId="0" borderId="5" pivotButton="0" quotePrefix="0" xfId="0"/>
    <xf numFmtId="11" fontId="6" fillId="8" borderId="12" pivotButton="0" quotePrefix="0" xfId="0"/>
    <xf numFmtId="11" fontId="5" fillId="8" borderId="12" applyAlignment="1" pivotButton="0" quotePrefix="0" xfId="0">
      <alignment vertical="center"/>
    </xf>
    <xf numFmtId="11" fontId="7" fillId="8" borderId="12" applyAlignment="1" pivotButton="0" quotePrefix="0" xfId="0">
      <alignment horizontal="center" vertical="center" wrapText="1"/>
    </xf>
    <xf numFmtId="167" fontId="5" fillId="8" borderId="12" applyAlignment="1" pivotButton="0" quotePrefix="0" xfId="0">
      <alignment horizontal="right" vertical="center"/>
    </xf>
    <xf numFmtId="38" fontId="10" fillId="5" borderId="9" applyAlignment="1" pivotButton="0" quotePrefix="0" xfId="0">
      <alignment vertical="bottom"/>
    </xf>
    <xf numFmtId="10" fontId="10" fillId="5" borderId="9" applyAlignment="1" pivotButton="0" quotePrefix="0" xfId="0">
      <alignment vertical="bottom"/>
    </xf>
    <xf numFmtId="168" fontId="15" fillId="0" borderId="0" applyAlignment="1" pivotButton="0" quotePrefix="0" xfId="0">
      <alignment horizontal="right" vertical="bottom"/>
    </xf>
    <xf numFmtId="38" fontId="10" fillId="0" borderId="0" applyAlignment="1" pivotButton="0" quotePrefix="0" xfId="0">
      <alignment vertical="bottom"/>
    </xf>
    <xf numFmtId="38" fontId="1" fillId="0" borderId="0" applyAlignment="1" pivotButton="0" quotePrefix="0" xfId="0">
      <alignment horizontal="right" vertical="bottom"/>
    </xf>
    <xf numFmtId="167" fontId="5" fillId="8" borderId="13" applyAlignment="1" pivotButton="0" quotePrefix="0" xfId="0">
      <alignment horizontal="right" vertical="center"/>
    </xf>
    <xf numFmtId="167" fontId="5" fillId="8" borderId="14" applyAlignment="1" pivotButton="0" quotePrefix="0" xfId="0">
      <alignment horizontal="right" vertical="center"/>
    </xf>
    <xf numFmtId="167" fontId="5" fillId="8" borderId="15" applyAlignment="1" pivotButton="0" quotePrefix="0" xfId="0">
      <alignment horizontal="right" vertical="center"/>
    </xf>
    <xf numFmtId="167" fontId="5" fillId="8" borderId="16" applyAlignment="1" pivotButton="0" quotePrefix="0" xfId="0">
      <alignment horizontal="right" vertical="center"/>
    </xf>
    <xf numFmtId="167" fontId="5" fillId="8" borderId="17" applyAlignment="1" pivotButton="0" quotePrefix="0" xfId="0">
      <alignment horizontal="right" vertical="center"/>
    </xf>
    <xf numFmtId="167" fontId="5" fillId="8" borderId="18" applyAlignment="1" pivotButton="0" quotePrefix="0" xfId="0">
      <alignment horizontal="right" vertical="center"/>
    </xf>
    <xf numFmtId="0" fontId="7" fillId="6" borderId="12" applyAlignment="1" pivotButton="0" quotePrefix="0" xfId="0">
      <alignment horizontal="left" vertical="center"/>
    </xf>
    <xf numFmtId="0" fontId="14" fillId="6" borderId="12" applyAlignment="1" pivotButton="0" quotePrefix="0" xfId="0">
      <alignment horizontal="right" vertical="center"/>
    </xf>
    <xf numFmtId="0" fontId="15" fillId="5" borderId="9" applyAlignment="1" pivotButton="0" quotePrefix="0" xfId="0">
      <alignment vertical="bottom"/>
    </xf>
    <xf numFmtId="0" fontId="14" fillId="6" borderId="13" applyAlignment="1" pivotButton="0" quotePrefix="0" xfId="0">
      <alignment horizontal="right" vertical="center"/>
    </xf>
    <xf numFmtId="38" fontId="15" fillId="5" borderId="9" applyAlignment="1" pivotButton="0" quotePrefix="0" xfId="0">
      <alignment horizontal="right" vertical="bottom"/>
    </xf>
    <xf numFmtId="0" fontId="14" fillId="6" borderId="14" applyAlignment="1" pivotButton="0" quotePrefix="0" xfId="0">
      <alignment horizontal="right" vertical="center"/>
    </xf>
    <xf numFmtId="0" fontId="14" fillId="6" borderId="15" applyAlignment="1" pivotButton="0" quotePrefix="0" xfId="0">
      <alignment horizontal="right" vertical="center"/>
    </xf>
    <xf numFmtId="0" fontId="14" fillId="6" borderId="16" applyAlignment="1" pivotButton="0" quotePrefix="0" xfId="0">
      <alignment horizontal="right" vertical="center"/>
    </xf>
    <xf numFmtId="0" fontId="14" fillId="6" borderId="17" applyAlignment="1" pivotButton="0" quotePrefix="0" xfId="0">
      <alignment horizontal="right" vertical="center"/>
    </xf>
    <xf numFmtId="0" fontId="14" fillId="6" borderId="18" applyAlignment="1" pivotButton="0" quotePrefix="0" xfId="0">
      <alignment horizontal="right" vertical="center"/>
    </xf>
    <xf numFmtId="0" fontId="6" fillId="8" borderId="12" pivotButton="0" quotePrefix="0" xfId="0"/>
    <xf numFmtId="10" fontId="15" fillId="5" borderId="9" applyAlignment="1" pivotButton="0" quotePrefix="0" xfId="0">
      <alignment horizontal="right" vertical="bottom"/>
    </xf>
    <xf numFmtId="0" fontId="15" fillId="0" borderId="0" applyAlignment="1" pivotButton="0" quotePrefix="0" xfId="0">
      <alignment horizontal="right" vertical="bottom"/>
    </xf>
    <xf numFmtId="0" fontId="16" fillId="9" borderId="19" applyAlignment="1" pivotButton="0" quotePrefix="0" xfId="0">
      <alignment vertical="bottom"/>
    </xf>
    <xf numFmtId="38" fontId="15" fillId="9" borderId="19" applyAlignment="1" pivotButton="0" quotePrefix="0" xfId="0">
      <alignment horizontal="right" vertical="bottom"/>
    </xf>
    <xf numFmtId="10" fontId="15" fillId="9" borderId="19" applyAlignment="1" pivotButton="0" quotePrefix="0" xfId="0">
      <alignment horizontal="right" vertical="bottom"/>
    </xf>
    <xf numFmtId="169" fontId="17" fillId="9" borderId="20" applyAlignment="1" pivotButton="0" quotePrefix="0" xfId="0">
      <alignment vertical="bottom"/>
    </xf>
    <xf numFmtId="170" fontId="5" fillId="7" borderId="12" applyAlignment="1" pivotButton="0" quotePrefix="0" xfId="0">
      <alignment vertical="center"/>
    </xf>
    <xf numFmtId="38" fontId="10" fillId="9" borderId="20" applyAlignment="1" pivotButton="0" quotePrefix="0" xfId="0">
      <alignment horizontal="right" vertical="bottom"/>
    </xf>
    <xf numFmtId="38" fontId="3" fillId="9" borderId="20" applyAlignment="1" pivotButton="0" quotePrefix="0" xfId="0">
      <alignment horizontal="right" vertical="bottom"/>
    </xf>
    <xf numFmtId="38" fontId="10" fillId="9" borderId="20" applyAlignment="1" pivotButton="0" quotePrefix="0" xfId="0">
      <alignment vertical="bottom"/>
    </xf>
    <xf numFmtId="170" fontId="5" fillId="7" borderId="16" applyAlignment="1" pivotButton="0" quotePrefix="0" xfId="0">
      <alignment vertical="center"/>
    </xf>
    <xf numFmtId="170" fontId="5" fillId="7" borderId="15" applyAlignment="1" pivotButton="0" quotePrefix="0" xfId="0">
      <alignment vertical="center"/>
    </xf>
    <xf numFmtId="171" fontId="3" fillId="5" borderId="20" applyAlignment="1" pivotButton="0" quotePrefix="0" xfId="0">
      <alignment vertical="bottom"/>
    </xf>
    <xf numFmtId="38" fontId="10" fillId="5" borderId="20" applyAlignment="1" pivotButton="0" quotePrefix="0" xfId="0">
      <alignment vertical="bottom"/>
    </xf>
    <xf numFmtId="38" fontId="17" fillId="5" borderId="20" applyAlignment="1" pivotButton="0" quotePrefix="0" xfId="0">
      <alignment vertical="bottom"/>
    </xf>
    <xf numFmtId="38" fontId="10" fillId="5" borderId="20" applyAlignment="1" pivotButton="0" quotePrefix="0" xfId="0">
      <alignment horizontal="right" vertical="bottom"/>
    </xf>
    <xf numFmtId="38" fontId="3" fillId="5" borderId="20" applyAlignment="1" pivotButton="0" quotePrefix="0" xfId="0">
      <alignment horizontal="right" vertical="bottom"/>
    </xf>
    <xf numFmtId="171" fontId="15" fillId="5" borderId="20" applyAlignment="1" pivotButton="0" quotePrefix="0" xfId="0">
      <alignment vertical="bottom"/>
    </xf>
    <xf numFmtId="38" fontId="15" fillId="5" borderId="20" applyAlignment="1" pivotButton="0" quotePrefix="0" xfId="0">
      <alignment horizontal="right" vertical="bottom"/>
    </xf>
    <xf numFmtId="170" fontId="5" fillId="7" borderId="17" applyAlignment="1" pivotButton="0" quotePrefix="0" xfId="0">
      <alignment vertical="center"/>
    </xf>
    <xf numFmtId="170" fontId="5" fillId="7" borderId="18" applyAlignment="1" pivotButton="0" quotePrefix="0" xfId="0">
      <alignment vertical="center"/>
    </xf>
    <xf numFmtId="0" fontId="7" fillId="8" borderId="12" applyAlignment="1" pivotButton="0" quotePrefix="0" xfId="0">
      <alignment horizontal="center" vertical="center" wrapText="1"/>
    </xf>
    <xf numFmtId="170" fontId="5" fillId="8" borderId="12" applyAlignment="1" pivotButton="0" quotePrefix="0" xfId="0">
      <alignment vertical="center"/>
    </xf>
    <xf numFmtId="170" fontId="5" fillId="8" borderId="16" applyAlignment="1" pivotButton="0" quotePrefix="0" xfId="0">
      <alignment vertical="center"/>
    </xf>
    <xf numFmtId="170" fontId="5" fillId="8" borderId="15" applyAlignment="1" pivotButton="0" quotePrefix="0" xfId="0">
      <alignment vertical="center"/>
    </xf>
    <xf numFmtId="170" fontId="5" fillId="8" borderId="17" applyAlignment="1" pivotButton="0" quotePrefix="0" xfId="0">
      <alignment vertical="center"/>
    </xf>
    <xf numFmtId="170" fontId="5" fillId="8" borderId="18" applyAlignment="1" pivotButton="0" quotePrefix="0" xfId="0">
      <alignment vertical="center"/>
    </xf>
    <xf numFmtId="0" fontId="7" fillId="6" borderId="12" applyAlignment="1" pivotButton="0" quotePrefix="0" xfId="0">
      <alignment horizontal="center" vertical="center" wrapText="1"/>
    </xf>
    <xf numFmtId="11" fontId="5" fillId="6" borderId="12" applyAlignment="1" pivotButton="0" quotePrefix="0" xfId="0">
      <alignment vertical="center"/>
    </xf>
    <xf numFmtId="172" fontId="3" fillId="5" borderId="20" applyAlignment="1" pivotButton="0" quotePrefix="0" xfId="0">
      <alignment vertical="bottom"/>
    </xf>
    <xf numFmtId="0" fontId="5" fillId="8" borderId="12" applyAlignment="1" pivotButton="0" quotePrefix="0" xfId="0">
      <alignment vertical="center"/>
    </xf>
    <xf numFmtId="170" fontId="5" fillId="8" borderId="18" applyAlignment="1" pivotButton="0" quotePrefix="0" xfId="0">
      <alignment horizontal="right" vertical="center"/>
    </xf>
    <xf numFmtId="170" fontId="5" fillId="8" borderId="14" applyAlignment="1" pivotButton="0" quotePrefix="0" xfId="0">
      <alignment horizontal="right" vertical="center"/>
    </xf>
    <xf numFmtId="170" fontId="5" fillId="8" borderId="15" applyAlignment="1" pivotButton="0" quotePrefix="0" xfId="0">
      <alignment horizontal="right" vertical="center"/>
    </xf>
    <xf numFmtId="170" fontId="5" fillId="8" borderId="17" applyAlignment="1" pivotButton="0" quotePrefix="0" xfId="0">
      <alignment horizontal="right" vertical="center"/>
    </xf>
    <xf numFmtId="0" fontId="6" fillId="6" borderId="5" pivotButton="0" quotePrefix="0" xfId="0"/>
    <xf numFmtId="0" fontId="5" fillId="6" borderId="12" applyAlignment="1" pivotButton="0" quotePrefix="0" xfId="0">
      <alignment vertical="center"/>
    </xf>
    <xf numFmtId="170" fontId="5" fillId="8" borderId="18" applyAlignment="1" pivotButton="0" quotePrefix="0" xfId="0">
      <alignment horizontal="right" vertical="center"/>
    </xf>
    <xf numFmtId="170" fontId="5" fillId="8" borderId="14" applyAlignment="1" pivotButton="0" quotePrefix="0" xfId="0">
      <alignment horizontal="right" vertical="center"/>
    </xf>
    <xf numFmtId="170" fontId="5" fillId="8" borderId="15" applyAlignment="1" pivotButton="0" quotePrefix="0" xfId="0">
      <alignment horizontal="right" vertical="center"/>
    </xf>
    <xf numFmtId="170" fontId="5" fillId="8" borderId="17" applyAlignment="1" pivotButton="0" quotePrefix="0" xfId="0">
      <alignment horizontal="right" vertical="center"/>
    </xf>
    <xf numFmtId="0" fontId="7" fillId="0" borderId="21" applyAlignment="1" pivotButton="0" quotePrefix="0" xfId="0">
      <alignment horizontal="center" vertical="center" wrapText="1"/>
    </xf>
    <xf numFmtId="3" fontId="5" fillId="0" borderId="21" applyAlignment="1" pivotButton="0" quotePrefix="0" xfId="0">
      <alignment horizontal="right" vertical="center"/>
    </xf>
    <xf numFmtId="3" fontId="5" fillId="0" borderId="14" applyAlignment="1" pivotButton="0" quotePrefix="0" xfId="0">
      <alignment horizontal="right" vertical="center"/>
    </xf>
    <xf numFmtId="3" fontId="5" fillId="0" borderId="17" applyAlignment="1" pivotButton="0" quotePrefix="0" xfId="0">
      <alignment horizontal="right" vertical="center"/>
    </xf>
    <xf numFmtId="0" fontId="5" fillId="10" borderId="12" applyAlignment="1" pivotButton="0" quotePrefix="0" xfId="0">
      <alignment vertical="center"/>
    </xf>
    <xf numFmtId="0" fontId="6" fillId="10" borderId="12" pivotButton="0" quotePrefix="0" xfId="0"/>
    <xf numFmtId="3" fontId="5" fillId="10" borderId="12" applyAlignment="1" pivotButton="0" quotePrefix="0" xfId="0">
      <alignment horizontal="right" vertical="center"/>
    </xf>
    <xf numFmtId="38" fontId="17" fillId="5" borderId="9" applyAlignment="1" pivotButton="0" quotePrefix="0" xfId="0">
      <alignment vertical="bottom"/>
    </xf>
    <xf numFmtId="38" fontId="10" fillId="5" borderId="0" applyAlignment="1" pivotButton="0" quotePrefix="0" xfId="0">
      <alignment vertical="bottom"/>
    </xf>
    <xf numFmtId="3" fontId="5" fillId="10" borderId="16" applyAlignment="1" pivotButton="0" quotePrefix="0" xfId="0">
      <alignment horizontal="right" vertical="center"/>
    </xf>
    <xf numFmtId="3" fontId="5" fillId="10" borderId="15" applyAlignment="1" pivotButton="0" quotePrefix="0" xfId="0">
      <alignment horizontal="right" vertical="center"/>
    </xf>
    <xf numFmtId="3" fontId="5" fillId="10" borderId="17" applyAlignment="1" pivotButton="0" quotePrefix="0" xfId="0">
      <alignment horizontal="right" vertical="center"/>
    </xf>
    <xf numFmtId="3" fontId="5" fillId="10" borderId="18" applyAlignment="1" pivotButton="0" quotePrefix="0" xfId="0">
      <alignment horizontal="right" vertical="center"/>
    </xf>
    <xf numFmtId="0" fontId="6" fillId="6" borderId="21" pivotButton="0" quotePrefix="0" xfId="0"/>
    <xf numFmtId="0" fontId="7" fillId="6" borderId="21" applyAlignment="1" pivotButton="0" quotePrefix="0" xfId="0">
      <alignment horizontal="left" vertical="center"/>
    </xf>
    <xf numFmtId="0" fontId="6" fillId="6" borderId="21" pivotButton="0" quotePrefix="0" xfId="0"/>
    <xf numFmtId="3" fontId="18" fillId="6" borderId="21" applyAlignment="1" pivotButton="0" quotePrefix="0" xfId="0">
      <alignment horizontal="right" vertical="center"/>
    </xf>
    <xf numFmtId="3" fontId="18" fillId="6" borderId="14" applyAlignment="1" pivotButton="0" quotePrefix="0" xfId="0">
      <alignment horizontal="right" vertical="center"/>
    </xf>
    <xf numFmtId="3" fontId="18" fillId="6" borderId="17" applyAlignment="1" pivotButton="0" quotePrefix="0" xfId="0">
      <alignment horizontal="right" vertical="center"/>
    </xf>
    <xf numFmtId="0" fontId="5" fillId="11" borderId="12" applyAlignment="1" pivotButton="0" quotePrefix="0" xfId="0">
      <alignment vertical="center"/>
    </xf>
    <xf numFmtId="0" fontId="7" fillId="11" borderId="12" applyAlignment="1" pivotButton="0" quotePrefix="0" xfId="0">
      <alignment vertical="center"/>
    </xf>
    <xf numFmtId="0" fontId="6" fillId="11" borderId="12" pivotButton="0" quotePrefix="0" xfId="0"/>
    <xf numFmtId="173" fontId="5" fillId="11" borderId="12" applyAlignment="1" pivotButton="0" quotePrefix="0" xfId="0">
      <alignment horizontal="right" vertical="center"/>
    </xf>
    <xf numFmtId="173" fontId="5" fillId="11" borderId="13" applyAlignment="1" pivotButton="0" quotePrefix="0" xfId="0">
      <alignment horizontal="right" vertical="center"/>
    </xf>
    <xf numFmtId="173" fontId="5" fillId="11" borderId="14" applyAlignment="1" pivotButton="0" quotePrefix="0" xfId="0">
      <alignment horizontal="right" vertical="center"/>
    </xf>
    <xf numFmtId="173" fontId="5" fillId="11" borderId="15" applyAlignment="1" pivotButton="0" quotePrefix="0" xfId="0">
      <alignment horizontal="right" vertical="center"/>
    </xf>
    <xf numFmtId="173" fontId="5" fillId="11" borderId="16" applyAlignment="1" pivotButton="0" quotePrefix="0" xfId="0">
      <alignment horizontal="right" vertical="center"/>
    </xf>
    <xf numFmtId="173" fontId="5" fillId="11" borderId="17" applyAlignment="1" pivotButton="0" quotePrefix="0" xfId="0">
      <alignment horizontal="right" vertical="center"/>
    </xf>
    <xf numFmtId="173" fontId="5" fillId="11" borderId="18" applyAlignment="1" pivotButton="0" quotePrefix="0" xfId="0">
      <alignment horizontal="right" vertical="center"/>
    </xf>
    <xf numFmtId="0" fontId="6" fillId="0" borderId="21" pivotButton="0" quotePrefix="0" xfId="0"/>
    <xf numFmtId="0" fontId="7" fillId="0" borderId="21" applyAlignment="1" pivotButton="0" quotePrefix="0" xfId="0">
      <alignment vertical="center"/>
    </xf>
    <xf numFmtId="173" fontId="7" fillId="0" borderId="21" applyAlignment="1" pivotButton="0" quotePrefix="0" xfId="0">
      <alignment horizontal="right" vertical="center"/>
    </xf>
    <xf numFmtId="173" fontId="7" fillId="0" borderId="14" applyAlignment="1" pivotButton="0" quotePrefix="0" xfId="0">
      <alignment horizontal="right" vertical="center"/>
    </xf>
    <xf numFmtId="173" fontId="7" fillId="0" borderId="17" applyAlignment="1" pivotButton="0" quotePrefix="0" xfId="0">
      <alignment horizontal="right" vertical="center"/>
    </xf>
    <xf numFmtId="0" fontId="7" fillId="6" borderId="21" applyAlignment="1" pivotButton="0" quotePrefix="0" xfId="0">
      <alignment vertical="center"/>
    </xf>
    <xf numFmtId="173" fontId="18" fillId="6" borderId="21" applyAlignment="1" pivotButton="0" quotePrefix="0" xfId="0">
      <alignment horizontal="right" vertical="center"/>
    </xf>
    <xf numFmtId="173" fontId="18" fillId="6" borderId="14" applyAlignment="1" pivotButton="0" quotePrefix="0" xfId="0">
      <alignment horizontal="right" vertical="center"/>
    </xf>
    <xf numFmtId="173" fontId="18" fillId="6" borderId="17" applyAlignment="1" pivotButton="0" quotePrefix="0" xfId="0">
      <alignment horizontal="right" vertical="center"/>
    </xf>
    <xf numFmtId="10" fontId="15" fillId="9" borderId="19" applyAlignment="1" pivotButton="0" quotePrefix="0" xfId="0">
      <alignment horizontal="right" vertical="bottom"/>
    </xf>
    <xf numFmtId="0" fontId="5" fillId="11" borderId="12" applyAlignment="1" pivotButton="0" quotePrefix="0" xfId="0">
      <alignment vertical="center"/>
    </xf>
    <xf numFmtId="0" fontId="7" fillId="0" borderId="21" applyAlignment="1" pivotButton="0" quotePrefix="0" xfId="0">
      <alignment horizontal="center" vertical="center"/>
    </xf>
    <xf numFmtId="0" fontId="14" fillId="0" borderId="21" applyAlignment="1" pivotButton="0" quotePrefix="0" xfId="0">
      <alignment vertical="center"/>
    </xf>
    <xf numFmtId="173" fontId="18" fillId="6" borderId="21" applyAlignment="1" pivotButton="0" quotePrefix="0" xfId="0">
      <alignment horizontal="right" vertical="center"/>
    </xf>
    <xf numFmtId="172" fontId="3" fillId="5" borderId="22" applyAlignment="1" pivotButton="0" quotePrefix="0" xfId="0">
      <alignment vertical="bottom"/>
    </xf>
    <xf numFmtId="38" fontId="10" fillId="5" borderId="22" applyAlignment="1" pivotButton="0" quotePrefix="0" xfId="0">
      <alignment vertical="bottom"/>
    </xf>
    <xf numFmtId="38" fontId="3" fillId="5" borderId="22" applyAlignment="1" pivotButton="0" quotePrefix="0" xfId="0">
      <alignment horizontal="right" vertical="bottom"/>
    </xf>
    <xf numFmtId="38" fontId="3" fillId="5" borderId="0" applyAlignment="1" pivotButton="0" quotePrefix="0" xfId="0">
      <alignment horizontal="right" vertical="bottom"/>
    </xf>
    <xf numFmtId="172" fontId="19" fillId="12" borderId="19" applyAlignment="1" pivotButton="0" quotePrefix="0" xfId="0">
      <alignment vertical="bottom"/>
    </xf>
    <xf numFmtId="38" fontId="20" fillId="12" borderId="19" applyAlignment="1" pivotButton="0" quotePrefix="0" xfId="0">
      <alignment horizontal="right" vertical="bottom"/>
    </xf>
    <xf numFmtId="10" fontId="10" fillId="12" borderId="19" applyAlignment="1" pivotButton="0" quotePrefix="0" xfId="0">
      <alignment vertical="bottom"/>
    </xf>
    <xf numFmtId="168" fontId="10" fillId="12" borderId="19" applyAlignment="1" pivotButton="0" quotePrefix="0" xfId="0">
      <alignment vertical="bottom"/>
    </xf>
    <xf numFmtId="38" fontId="19" fillId="12" borderId="19" applyAlignment="1" pivotButton="0" quotePrefix="0" xfId="0">
      <alignment horizontal="right" vertical="bottom"/>
    </xf>
    <xf numFmtId="172" fontId="3" fillId="5" borderId="19" applyAlignment="1" pivotButton="0" quotePrefix="0" xfId="0">
      <alignment vertical="bottom"/>
    </xf>
    <xf numFmtId="38" fontId="10" fillId="5" borderId="19" applyAlignment="1" pivotButton="0" quotePrefix="0" xfId="0">
      <alignment vertical="bottom"/>
    </xf>
    <xf numFmtId="38" fontId="3" fillId="5" borderId="19" applyAlignment="1" pivotButton="0" quotePrefix="0" xfId="0">
      <alignment horizontal="right" vertical="bottom"/>
    </xf>
    <xf numFmtId="172" fontId="3" fillId="13" borderId="19" applyAlignment="1" pivotButton="0" quotePrefix="0" xfId="0">
      <alignment vertical="bottom"/>
    </xf>
    <xf numFmtId="38" fontId="10" fillId="13" borderId="19" applyAlignment="1" pivotButton="0" quotePrefix="0" xfId="0">
      <alignment vertical="bottom"/>
    </xf>
    <xf numFmtId="38" fontId="3" fillId="13" borderId="19" applyAlignment="1" pivotButton="0" quotePrefix="0" xfId="0">
      <alignment horizontal="right" vertical="bottom"/>
    </xf>
    <xf numFmtId="0" fontId="3" fillId="5" borderId="19" applyAlignment="1" pivotButton="0" quotePrefix="0" xfId="0">
      <alignment vertical="bottom"/>
    </xf>
    <xf numFmtId="0" fontId="7" fillId="0" borderId="21" applyAlignment="1" pivotButton="0" quotePrefix="0" xfId="0">
      <alignment vertical="center"/>
    </xf>
    <xf numFmtId="173" fontId="7" fillId="0" borderId="21" applyAlignment="1" pivotButton="0" quotePrefix="0" xfId="0">
      <alignment horizontal="right" vertical="center"/>
    </xf>
    <xf numFmtId="173" fontId="7" fillId="0" borderId="14" applyAlignment="1" pivotButton="0" quotePrefix="0" xfId="0">
      <alignment horizontal="right" vertical="center"/>
    </xf>
    <xf numFmtId="0" fontId="7" fillId="14" borderId="12" applyAlignment="1" pivotButton="0" quotePrefix="0" xfId="0">
      <alignment horizontal="center" vertical="center"/>
    </xf>
    <xf numFmtId="0" fontId="21" fillId="0" borderId="21" applyAlignment="1" pivotButton="0" quotePrefix="0" xfId="0">
      <alignment vertical="center" wrapText="1"/>
    </xf>
    <xf numFmtId="0" fontId="5" fillId="15" borderId="12" applyAlignment="1" pivotButton="0" quotePrefix="0" xfId="0">
      <alignment vertical="center"/>
    </xf>
    <xf numFmtId="0" fontId="7" fillId="15" borderId="12" applyAlignment="1" pivotButton="0" quotePrefix="0" xfId="0">
      <alignment horizontal="center" vertical="center"/>
    </xf>
    <xf numFmtId="3" fontId="5" fillId="15" borderId="12" applyAlignment="1" pivotButton="0" quotePrefix="0" xfId="0">
      <alignment horizontal="right" vertical="center"/>
    </xf>
    <xf numFmtId="3" fontId="5" fillId="15" borderId="13" applyAlignment="1" pivotButton="0" quotePrefix="0" xfId="0">
      <alignment horizontal="right" vertical="center"/>
    </xf>
    <xf numFmtId="3" fontId="5" fillId="15" borderId="15" applyAlignment="1" pivotButton="0" quotePrefix="0" xfId="0">
      <alignment horizontal="right" vertical="center"/>
    </xf>
    <xf numFmtId="3" fontId="5" fillId="15" borderId="16" applyAlignment="1" pivotButton="0" quotePrefix="0" xfId="0">
      <alignment horizontal="right" vertical="center"/>
    </xf>
    <xf numFmtId="0" fontId="6" fillId="4" borderId="0" pivotButton="0" quotePrefix="0" xfId="0"/>
    <xf numFmtId="0" fontId="7" fillId="4" borderId="0" applyAlignment="1" pivotButton="0" quotePrefix="0" xfId="0">
      <alignment vertical="center"/>
    </xf>
    <xf numFmtId="0" fontId="7" fillId="4" borderId="0" applyAlignment="1" pivotButton="0" quotePrefix="0" xfId="0">
      <alignment horizontal="center" vertical="center"/>
    </xf>
    <xf numFmtId="173" fontId="7" fillId="4" borderId="0" applyAlignment="1" pivotButton="0" quotePrefix="0" xfId="0">
      <alignment horizontal="right" vertical="center"/>
    </xf>
    <xf numFmtId="173" fontId="7" fillId="4" borderId="6" applyAlignment="1" pivotButton="0" quotePrefix="0" xfId="0">
      <alignment horizontal="right" vertical="center"/>
    </xf>
    <xf numFmtId="173" fontId="7" fillId="4" borderId="5" applyAlignment="1" pivotButton="0" quotePrefix="0" xfId="0">
      <alignment horizontal="right" vertical="center"/>
    </xf>
    <xf numFmtId="0" fontId="10" fillId="0" borderId="5" applyAlignment="1" pivotButton="0" quotePrefix="0" xfId="0">
      <alignment vertical="bottom"/>
    </xf>
    <xf numFmtId="0" fontId="10" fillId="0" borderId="21" applyAlignment="1" pivotButton="0" quotePrefix="0" xfId="0">
      <alignment vertical="bottom"/>
    </xf>
    <xf numFmtId="0" fontId="3" fillId="0" borderId="21" pivotButton="0" quotePrefix="0" xfId="0"/>
    <xf numFmtId="0" fontId="10" fillId="0" borderId="21" pivotButton="0" quotePrefix="0" xfId="0"/>
    <xf numFmtId="3" fontId="3" fillId="0" borderId="21" applyAlignment="1" pivotButton="0" quotePrefix="0" xfId="0">
      <alignment horizontal="right"/>
    </xf>
    <xf numFmtId="3" fontId="3" fillId="0" borderId="14" applyAlignment="1" pivotButton="0" quotePrefix="0" xfId="0">
      <alignment horizontal="right"/>
    </xf>
    <xf numFmtId="3" fontId="3" fillId="0" borderId="17" applyAlignment="1" pivotButton="0" quotePrefix="0" xfId="0">
      <alignment horizontal="right"/>
    </xf>
    <xf numFmtId="0" fontId="8" fillId="0" borderId="21" pivotButton="0" quotePrefix="0" xfId="0"/>
    <xf numFmtId="3" fontId="3" fillId="0" borderId="23" applyAlignment="1" pivotButton="0" quotePrefix="0" xfId="0">
      <alignment horizontal="right"/>
    </xf>
    <xf numFmtId="3" fontId="22" fillId="16" borderId="1" applyAlignment="1" pivotButton="0" quotePrefix="0" xfId="0">
      <alignment horizontal="right"/>
    </xf>
    <xf numFmtId="0" fontId="6" fillId="0" borderId="24" pivotButton="0" quotePrefix="0" xfId="0"/>
    <xf numFmtId="0" fontId="6" fillId="0" borderId="25" pivotButton="0" quotePrefix="0" xfId="0"/>
    <xf numFmtId="0" fontId="6" fillId="0" borderId="26" pivotButton="0" quotePrefix="0" xfId="0"/>
    <xf numFmtId="0" fontId="0" fillId="0" borderId="0" pivotButton="0" quotePrefix="0" xfId="0"/>
    <xf numFmtId="0" fontId="23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0" fillId="0" borderId="3" pivotButton="0" quotePrefix="0" xfId="0"/>
    <xf numFmtId="3" fontId="13" fillId="17" borderId="12" applyAlignment="1" pivotButton="0" quotePrefix="0" xfId="0">
      <alignment horizontal="right" vertical="center"/>
    </xf>
    <xf numFmtId="0" fontId="14" fillId="17" borderId="12" applyAlignment="1" pivotButton="0" quotePrefix="0" xfId="0">
      <alignment horizontal="right" vertical="center"/>
    </xf>
    <xf numFmtId="0" fontId="14" fillId="17" borderId="13" applyAlignment="1" pivotButton="0" quotePrefix="0" xfId="0">
      <alignment horizontal="right" vertical="center"/>
    </xf>
    <xf numFmtId="0" fontId="14" fillId="17" borderId="14" applyAlignment="1" pivotButton="0" quotePrefix="0" xfId="0">
      <alignment horizontal="right" vertical="center"/>
    </xf>
    <xf numFmtId="0" fontId="14" fillId="17" borderId="15" applyAlignment="1" pivotButton="0" quotePrefix="0" xfId="0">
      <alignment horizontal="right" vertical="center"/>
    </xf>
    <xf numFmtId="0" fontId="14" fillId="17" borderId="16" applyAlignment="1" pivotButton="0" quotePrefix="0" xfId="0">
      <alignment horizontal="right" vertical="center"/>
    </xf>
    <xf numFmtId="0" fontId="14" fillId="17" borderId="17" applyAlignment="1" pivotButton="0" quotePrefix="0" xfId="0">
      <alignment horizontal="right" vertical="center"/>
    </xf>
    <xf numFmtId="0" fontId="14" fillId="17" borderId="18" applyAlignment="1" pivotButton="0" quotePrefix="0" xfId="0">
      <alignment horizontal="right" vertical="center"/>
    </xf>
    <xf numFmtId="3" fontId="18" fillId="17" borderId="21" applyAlignment="1" pivotButton="0" quotePrefix="0" xfId="0">
      <alignment horizontal="right" vertical="center"/>
    </xf>
    <xf numFmtId="3" fontId="18" fillId="17" borderId="14" applyAlignment="1" pivotButton="0" quotePrefix="0" xfId="0">
      <alignment horizontal="right" vertical="center"/>
    </xf>
    <xf numFmtId="3" fontId="18" fillId="17" borderId="17" applyAlignment="1" pivotButton="0" quotePrefix="0" xfId="0">
      <alignment horizontal="right" vertical="center"/>
    </xf>
    <xf numFmtId="38" fontId="15" fillId="17" borderId="19" applyAlignment="1" pivotButton="0" quotePrefix="0" xfId="0">
      <alignment horizontal="right" vertical="bottom"/>
    </xf>
    <xf numFmtId="10" fontId="15" fillId="17" borderId="19" applyAlignment="1" pivotButton="0" quotePrefix="0" xfId="0">
      <alignment horizontal="right" vertical="bottom"/>
    </xf>
    <xf numFmtId="169" fontId="17" fillId="17" borderId="20" applyAlignment="1" pivotButton="0" quotePrefix="0" xfId="0">
      <alignment vertical="bottom"/>
    </xf>
    <xf numFmtId="3" fontId="8" fillId="17" borderId="0" applyAlignment="1" pivotButton="0" quotePrefix="0" xfId="0">
      <alignment horizontal="right"/>
    </xf>
    <xf numFmtId="3" fontId="22" fillId="17" borderId="1" applyAlignment="1" pivotButton="0" quotePrefix="0" xfId="0">
      <alignment horizontal="right"/>
    </xf>
  </cellXfs>
  <cellStyles count="1">
    <cellStyle name="Normal" xfId="0" builtinId="0"/>
  </cellStyles>
  <dxfs count="1">
    <dxf>
      <font>
        <color rgb="FFFF0000"/>
      </font>
      <fill>
        <patternFill/>
      </fill>
      <border/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110" customWidth="1" style="228" min="1" max="1"/>
  </cols>
  <sheetData>
    <row r="1">
      <c r="A1" s="229" t="inlineStr">
        <is>
          <t>訪問看護ステーション 収支計画テンプレート（3期・月次）</t>
        </is>
      </c>
    </row>
    <row r="2">
      <c r="A2" s="230" t="inlineStr"/>
    </row>
    <row r="3">
      <c r="A3" s="230" t="inlineStr">
        <is>
          <t>提供: 株式会社FOOTAGE 経営支援事業部（footage-nursing.jp/opening/）</t>
        </is>
      </c>
    </row>
    <row r="4">
      <c r="A4" s="230" t="inlineStr"/>
    </row>
    <row r="5">
      <c r="A5" s="230" t="inlineStr">
        <is>
          <t>■ 入力するのは黄色のセルだけです</t>
        </is>
      </c>
    </row>
    <row r="6">
      <c r="A6" s="230" t="inlineStr">
        <is>
          <t>1. 「データベース」シート: 職種ごとの月額給与（総支給）、家賃・通信費・電子カルテ・車両などの月額費用</t>
        </is>
      </c>
    </row>
    <row r="7">
      <c r="A7" s="230" t="inlineStr">
        <is>
          <t>2. 「損益計画（3期）」シート: 月ごとの職員の増減（人数・常勤換算）、訪問件数、1件あたりの平均単価</t>
        </is>
      </c>
    </row>
    <row r="8">
      <c r="A8" s="230" t="inlineStr">
        <is>
          <t>3. 「借入」シート: 借入先ごとの当初借入額・年利・返済年数（元金均等・据置なしで計算します）</t>
        </is>
      </c>
    </row>
    <row r="9">
      <c r="A9" s="230" t="inlineStr">
        <is>
          <t>・事業所数は1か月目に入力すると以降の月へ引き継がれます。2拠点目を開く月は、その月のセルに新しい拠点数を入力してください（新規出店費用が自動で計上されます）</t>
        </is>
      </c>
    </row>
    <row r="10">
      <c r="A10" s="230" t="inlineStr">
        <is>
          <t>・開業時の自己資金は「損益計画（3期）」シートの「自己資本金」（1か月目）に入力します</t>
        </is>
      </c>
    </row>
    <row r="11">
      <c r="A11" s="230" t="inlineStr">
        <is>
          <t>・給与は「職員数 × 職種ごとの月額」で計算します。パート職員が多い場合は月額を実態に合わせて調整してください</t>
        </is>
      </c>
    </row>
    <row r="12">
      <c r="A12" s="230" t="inlineStr">
        <is>
          <t>4. 結果は「財務シミュレーション（3期）」シートに期ごとに集計されます</t>
        </is>
      </c>
    </row>
    <row r="13">
      <c r="A13" s="230" t="inlineStr"/>
    </row>
    <row r="14">
      <c r="A14" s="230" t="inlineStr">
        <is>
          <t>■ このテンプレートに組み込んである前提（自社の実態に合わせて確認してください）</t>
        </is>
      </c>
    </row>
    <row r="15">
      <c r="A15" s="230" t="inlineStr">
        <is>
          <t>・売上は「訪問件数 × 平均単価」の概算です。介護保険・医療保険の単価は地域区分や加算で変わります</t>
        </is>
      </c>
    </row>
    <row r="16">
      <c r="A16" s="230" t="inlineStr">
        <is>
          <t>・介護報酬・診療報酬の入金は、サービス提供月の翌々月として計算しています（国保連・支払基金の支払日による）</t>
        </is>
      </c>
    </row>
    <row r="17">
      <c r="A17" s="230" t="inlineStr">
        <is>
          <t>・給与はその月の分を翌月に支払う前提です</t>
        </is>
      </c>
    </row>
    <row r="18">
      <c r="A18" s="230" t="inlineStr">
        <is>
          <t>・法定福利費は人件費に一定率を掛ける概算です（データベースシートで率を入力）</t>
        </is>
      </c>
    </row>
    <row r="19">
      <c r="A19" s="230" t="inlineStr">
        <is>
          <t>・車両・駐車場は職員数の8割分を計上する前提です（損益計画シートの式で変更できます）</t>
        </is>
      </c>
    </row>
    <row r="20">
      <c r="A20" s="230" t="inlineStr">
        <is>
          <t>・法人税等は営業利益の30%として概算しています。実際の税額は税理士にご確認ください</t>
        </is>
      </c>
    </row>
    <row r="21">
      <c r="A21" s="230" t="inlineStr"/>
    </row>
    <row r="22">
      <c r="A22" s="230" t="inlineStr">
        <is>
          <t>■ ご注意</t>
        </is>
      </c>
    </row>
    <row r="23">
      <c r="A23" s="230" t="inlineStr">
        <is>
          <t>・本テンプレートは事業計画づくりの補助ツールです。個別の経営助言や、融資・指定申請の可否を保証するものではありません</t>
        </is>
      </c>
    </row>
    <row r="24">
      <c r="A24" s="230" t="inlineStr">
        <is>
          <t>・制度・料率は作成時点（2026年10月）の情報をもとにしています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0" summaryRight="0"/>
    <pageSetUpPr/>
  </sheetPr>
  <dimension ref="A1:E13"/>
  <sheetViews>
    <sheetView workbookViewId="0">
      <selection activeCell="A1" sqref="A1"/>
    </sheetView>
  </sheetViews>
  <sheetFormatPr baseColWidth="8" defaultColWidth="12.63" defaultRowHeight="15" customHeight="1"/>
  <cols>
    <col width="22" customWidth="1" style="228" min="1" max="1"/>
  </cols>
  <sheetData>
    <row r="1" ht="31.5" customHeight="1" s="228">
      <c r="A1" s="1" t="inlineStr">
        <is>
          <t>財務シミュレーション</t>
        </is>
      </c>
      <c r="B1" s="3" t="inlineStr">
        <is>
          <t>1期</t>
        </is>
      </c>
      <c r="C1" s="3" t="inlineStr">
        <is>
          <t>2期</t>
        </is>
      </c>
      <c r="D1" s="3" t="inlineStr">
        <is>
          <t>3期</t>
        </is>
      </c>
      <c r="E1" s="3" t="inlineStr">
        <is>
          <t>合計</t>
        </is>
      </c>
    </row>
    <row r="2" ht="31.5" customHeight="1" s="228">
      <c r="A2" s="14" t="inlineStr">
        <is>
          <t>売上(売上総利益/粗利)</t>
        </is>
      </c>
      <c r="B2" s="10">
        <f>SUM('損益計画（3期）'!G27:R27)</f>
        <v/>
      </c>
      <c r="C2" s="10">
        <f>SUM('損益計画（3期）'!S27:AD27)</f>
        <v/>
      </c>
      <c r="D2" s="10">
        <f>SUM('損益計画（3期）'!AE27:AP27)</f>
        <v/>
      </c>
      <c r="E2" s="10">
        <f>SUM(B2:D2)</f>
        <v/>
      </c>
    </row>
    <row r="3" ht="31.5" customHeight="1" s="228">
      <c r="A3" s="14" t="inlineStr">
        <is>
          <t>人件費</t>
        </is>
      </c>
      <c r="B3" s="10">
        <f>SUM('損益計画（3期）'!G30:R30)</f>
        <v/>
      </c>
      <c r="C3" s="10">
        <f>SUM('損益計画（3期）'!S30:AD30)</f>
        <v/>
      </c>
      <c r="D3" s="10">
        <f>SUM('損益計画（3期）'!AE30:AP30)</f>
        <v/>
      </c>
      <c r="E3" s="10">
        <f>SUM(B3:D3)</f>
        <v/>
      </c>
    </row>
    <row r="4" ht="31.5" customHeight="1" s="228">
      <c r="A4" s="14" t="inlineStr">
        <is>
          <t>販管管理費(人件費を除く)</t>
        </is>
      </c>
      <c r="B4" s="10">
        <f>SUM('損益計画（3期）'!G38:R38)</f>
        <v/>
      </c>
      <c r="C4" s="10">
        <f>SUM('損益計画（3期）'!S38:AD38)</f>
        <v/>
      </c>
      <c r="D4" s="10">
        <f>SUM('損益計画（3期）'!AE38:AP38)</f>
        <v/>
      </c>
      <c r="E4" s="10">
        <f>SUM(B4:D4)</f>
        <v/>
      </c>
    </row>
    <row r="5" ht="31.5" customHeight="1" s="228">
      <c r="A5" s="22" t="inlineStr">
        <is>
          <t>営業利益/経常利益
(税引前当期純利益)</t>
        </is>
      </c>
      <c r="B5" s="10">
        <f>SUM('損益計画（3期）'!G55:R55)</f>
        <v/>
      </c>
      <c r="C5" s="10">
        <f>SUM('損益計画（3期）'!S55:AD55)</f>
        <v/>
      </c>
      <c r="D5" s="10">
        <f>SUM('損益計画（3期）'!AE55:AP55)</f>
        <v/>
      </c>
      <c r="E5" s="10">
        <f>SUM(B5:D5)</f>
        <v/>
      </c>
    </row>
    <row r="6" ht="31.5" customHeight="1" s="228">
      <c r="A6" s="42" t="n"/>
      <c r="B6" s="46" t="n"/>
      <c r="C6" s="46" t="n"/>
      <c r="D6" s="46" t="n"/>
      <c r="E6" s="46" t="n"/>
    </row>
    <row r="7" ht="31.5" customHeight="1" s="228">
      <c r="A7" s="22" t="inlineStr">
        <is>
          <t>当期純利益（法人税等30%の概算）</t>
        </is>
      </c>
      <c r="B7" s="10">
        <f>B5-(B5*0.3)</f>
        <v/>
      </c>
      <c r="C7" s="10">
        <f>C5-(C5*0.3)</f>
        <v/>
      </c>
      <c r="D7" s="10">
        <f>D5-(D5*0.3)</f>
        <v/>
      </c>
      <c r="E7" s="10">
        <f>SUM(B7:D7)</f>
        <v/>
      </c>
    </row>
    <row r="8" ht="31.5" customHeight="1" s="228">
      <c r="A8" s="42" t="inlineStr">
        <is>
          <t>労働分配率</t>
        </is>
      </c>
      <c r="B8" s="49">
        <f>IFERROR(B3/B2,0)</f>
        <v/>
      </c>
      <c r="C8" s="49">
        <f>IFERROR(C3/C2,0)</f>
        <v/>
      </c>
      <c r="D8" s="49">
        <f>IFERROR(D3/D2,0)</f>
        <v/>
      </c>
      <c r="E8" s="49">
        <f>IFERROR(E3/E2,0)</f>
        <v/>
      </c>
    </row>
    <row r="9" ht="31.5" customHeight="1" s="228">
      <c r="A9" s="52" t="inlineStr">
        <is>
          <t>営業CF</t>
        </is>
      </c>
      <c r="B9" s="10">
        <f>SUM('損益計画（3期）'!G57:R57)</f>
        <v/>
      </c>
      <c r="C9" s="10">
        <f>SUM('損益計画（3期）'!S57:AD57)</f>
        <v/>
      </c>
      <c r="D9" s="10">
        <f>SUM('損益計画（3期）'!AE57:AP57)</f>
        <v/>
      </c>
      <c r="E9" s="10">
        <f>SUM(B9:D9)</f>
        <v/>
      </c>
    </row>
    <row r="10" ht="31.5" customHeight="1" s="228">
      <c r="A10" s="52" t="inlineStr">
        <is>
          <t>投資CF</t>
        </is>
      </c>
      <c r="B10" s="10">
        <f>SUM('損益計画（3期）'!G58:R58)</f>
        <v/>
      </c>
      <c r="C10" s="10">
        <f>SUM('損益計画（3期）'!S58:AD58)</f>
        <v/>
      </c>
      <c r="D10" s="10">
        <f>SUM('損益計画（3期）'!AE58:AP58)</f>
        <v/>
      </c>
      <c r="E10" s="10">
        <f>SUM(B10:D10)</f>
        <v/>
      </c>
    </row>
    <row r="11" ht="31.5" customHeight="1" s="228">
      <c r="A11" s="52" t="inlineStr">
        <is>
          <t>財務CF</t>
        </is>
      </c>
      <c r="B11" s="10">
        <f>SUM('損益計画（3期）'!G59:R59)-SUM('損益計画（3期）'!G60:R60)</f>
        <v/>
      </c>
      <c r="C11" s="10">
        <f>SUM('損益計画（3期）'!S59:AD59)-SUM('損益計画（3期）'!S60:AD60)</f>
        <v/>
      </c>
      <c r="D11" s="10">
        <f>SUM('損益計画（3期）'!AE59:AP59)-SUM('損益計画（3期）'!AE60:AP60)</f>
        <v/>
      </c>
      <c r="E11" s="10">
        <f>SUM(B11:D11)</f>
        <v/>
      </c>
    </row>
    <row r="12" ht="31.5" customHeight="1" s="228">
      <c r="A12" s="52" t="inlineStr">
        <is>
          <t>正味CF</t>
        </is>
      </c>
      <c r="B12" s="10">
        <f>SUM('損益計画（3期）'!G61:R61)</f>
        <v/>
      </c>
      <c r="C12" s="10">
        <f>SUM('損益計画（3期）'!S61:AD61)</f>
        <v/>
      </c>
      <c r="D12" s="10">
        <f>SUM('損益計画（3期）'!AE61:AP61)</f>
        <v/>
      </c>
      <c r="E12" s="10">
        <f>SUM(B12:D12)</f>
        <v/>
      </c>
    </row>
    <row r="13" ht="31.5" customHeight="1" s="228">
      <c r="A13" s="52" t="inlineStr">
        <is>
          <t>現預金残高</t>
        </is>
      </c>
      <c r="B13" s="10">
        <f>SUM('損益計画（3期）'!R62)</f>
        <v/>
      </c>
      <c r="C13" s="10">
        <f>SUM('損益計画（3期）'!AD62)</f>
        <v/>
      </c>
      <c r="D13" s="10">
        <f>SUM('損益計画（3期）'!AP62)</f>
        <v/>
      </c>
      <c r="E13" s="10" t="n"/>
    </row>
  </sheetData>
  <conditionalFormatting sqref="B2:E13">
    <cfRule type="cellIs" priority="1" operator="lessThan" dxfId="0">
      <formula>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FF38761D"/>
    <outlinePr summaryBelow="0" summaryRight="0"/>
    <pageSetUpPr/>
  </sheetPr>
  <dimension ref="A1:AP64"/>
  <sheetViews>
    <sheetView showGridLines="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G2" sqref="G2"/>
    </sheetView>
  </sheetViews>
  <sheetFormatPr baseColWidth="8" defaultColWidth="12.63" defaultRowHeight="15" customHeight="1"/>
  <cols>
    <col width="2.38" customWidth="1" style="228" min="1" max="5"/>
    <col width="11.13" customWidth="1" style="228" min="6" max="7"/>
    <col outlineLevel="1" width="11.13" customWidth="1" style="228" min="8" max="9"/>
    <col outlineLevel="1" width="12.5" customWidth="1" style="228" min="10" max="10"/>
    <col outlineLevel="1" width="11.13" customWidth="1" style="228" min="11" max="18"/>
    <col width="11.13" customWidth="1" style="228" min="19" max="19"/>
    <col outlineLevel="1" width="11.13" customWidth="1" style="228" min="20" max="30"/>
    <col width="11.13" customWidth="1" style="228" min="31" max="31"/>
    <col outlineLevel="1" width="11.13" customWidth="1" style="228" min="32" max="32"/>
    <col outlineLevel="1" width="11.25" customWidth="1" style="228" min="33" max="42"/>
  </cols>
  <sheetData>
    <row r="1" ht="15.75" customHeight="1" s="228">
      <c r="A1" s="2" t="inlineStr">
        <is>
          <t>損益計画</t>
        </is>
      </c>
      <c r="B1" s="231" t="n"/>
      <c r="C1" s="231" t="n"/>
      <c r="D1" s="231" t="n"/>
      <c r="E1" s="231" t="n"/>
      <c r="F1" s="231" t="n"/>
      <c r="G1" s="6" t="inlineStr">
        <is>
          <t>1か月目（1期）</t>
        </is>
      </c>
      <c r="H1" s="7" t="inlineStr">
        <is>
          <t>2か月目</t>
        </is>
      </c>
      <c r="I1" s="7" t="inlineStr">
        <is>
          <t>3か月目</t>
        </is>
      </c>
      <c r="J1" s="7" t="inlineStr">
        <is>
          <t>4か月目</t>
        </is>
      </c>
      <c r="K1" s="7" t="inlineStr">
        <is>
          <t>5か月目</t>
        </is>
      </c>
      <c r="L1" s="7" t="inlineStr">
        <is>
          <t>6か月目</t>
        </is>
      </c>
      <c r="M1" s="7" t="inlineStr">
        <is>
          <t>7か月目</t>
        </is>
      </c>
      <c r="N1" s="7" t="inlineStr">
        <is>
          <t>8か月目</t>
        </is>
      </c>
      <c r="O1" s="7" t="inlineStr">
        <is>
          <t>9か月目</t>
        </is>
      </c>
      <c r="P1" s="7" t="inlineStr">
        <is>
          <t>10か月目</t>
        </is>
      </c>
      <c r="Q1" s="7" t="inlineStr">
        <is>
          <t>11か月目</t>
        </is>
      </c>
      <c r="R1" s="8" t="inlineStr">
        <is>
          <t>12か月目</t>
        </is>
      </c>
      <c r="S1" s="9" t="inlineStr">
        <is>
          <t>13か月目（2期）</t>
        </is>
      </c>
      <c r="T1" s="11" t="inlineStr">
        <is>
          <t>14か月目</t>
        </is>
      </c>
      <c r="U1" s="11" t="inlineStr">
        <is>
          <t>15か月目</t>
        </is>
      </c>
      <c r="V1" s="11" t="inlineStr">
        <is>
          <t>16か月目</t>
        </is>
      </c>
      <c r="W1" s="11" t="inlineStr">
        <is>
          <t>17か月目</t>
        </is>
      </c>
      <c r="X1" s="11" t="inlineStr">
        <is>
          <t>18か月目</t>
        </is>
      </c>
      <c r="Y1" s="11" t="inlineStr">
        <is>
          <t>19か月目</t>
        </is>
      </c>
      <c r="Z1" s="11" t="inlineStr">
        <is>
          <t>20か月目</t>
        </is>
      </c>
      <c r="AA1" s="11" t="inlineStr">
        <is>
          <t>21か月目</t>
        </is>
      </c>
      <c r="AB1" s="11" t="inlineStr">
        <is>
          <t>22か月目</t>
        </is>
      </c>
      <c r="AC1" s="11" t="inlineStr">
        <is>
          <t>23か月目</t>
        </is>
      </c>
      <c r="AD1" s="12" t="inlineStr">
        <is>
          <t>24か月目</t>
        </is>
      </c>
      <c r="AE1" s="13" t="inlineStr">
        <is>
          <t>25か月目（3期）</t>
        </is>
      </c>
      <c r="AF1" s="7" t="inlineStr">
        <is>
          <t>26か月目</t>
        </is>
      </c>
      <c r="AG1" s="7" t="inlineStr">
        <is>
          <t>27か月目</t>
        </is>
      </c>
      <c r="AH1" s="7" t="inlineStr">
        <is>
          <t>28か月目</t>
        </is>
      </c>
      <c r="AI1" s="7" t="inlineStr">
        <is>
          <t>29か月目</t>
        </is>
      </c>
      <c r="AJ1" s="7" t="inlineStr">
        <is>
          <t>30か月目</t>
        </is>
      </c>
      <c r="AK1" s="7" t="inlineStr">
        <is>
          <t>31か月目</t>
        </is>
      </c>
      <c r="AL1" s="7" t="inlineStr">
        <is>
          <t>32か月目</t>
        </is>
      </c>
      <c r="AM1" s="7" t="inlineStr">
        <is>
          <t>33か月目</t>
        </is>
      </c>
      <c r="AN1" s="7" t="inlineStr">
        <is>
          <t>34か月目</t>
        </is>
      </c>
      <c r="AO1" s="7" t="inlineStr">
        <is>
          <t>35か月目</t>
        </is>
      </c>
      <c r="AP1" s="8" t="inlineStr">
        <is>
          <t>36か月目</t>
        </is>
      </c>
    </row>
    <row r="2">
      <c r="A2" s="15" t="n"/>
      <c r="B2" s="16" t="n"/>
      <c r="C2" s="17" t="n"/>
      <c r="D2" s="17" t="n"/>
      <c r="E2" s="17" t="n"/>
      <c r="F2" s="17" t="n"/>
      <c r="G2" s="18" t="n"/>
      <c r="H2" s="18" t="n"/>
      <c r="I2" s="18" t="n"/>
      <c r="J2" s="18" t="n"/>
      <c r="K2" s="18" t="n"/>
      <c r="L2" s="18" t="n"/>
      <c r="M2" s="18" t="n"/>
      <c r="N2" s="18" t="n"/>
      <c r="O2" s="18" t="n"/>
      <c r="P2" s="18" t="n"/>
      <c r="Q2" s="18" t="n"/>
      <c r="R2" s="20" t="n"/>
      <c r="S2" s="21" t="n"/>
      <c r="T2" s="18" t="n"/>
      <c r="U2" s="18" t="n"/>
      <c r="V2" s="18" t="n"/>
      <c r="W2" s="18" t="n"/>
      <c r="X2" s="18" t="n"/>
      <c r="Y2" s="18" t="n"/>
      <c r="Z2" s="18" t="n"/>
      <c r="AA2" s="18" t="n"/>
      <c r="AB2" s="18" t="n"/>
      <c r="AC2" s="18" t="n"/>
      <c r="AD2" s="20" t="n"/>
      <c r="AE2" s="21" t="n"/>
      <c r="AF2" s="18" t="n"/>
      <c r="AG2" s="18" t="n"/>
      <c r="AH2" s="18" t="n"/>
      <c r="AI2" s="18" t="n"/>
      <c r="AJ2" s="18" t="n"/>
      <c r="AK2" s="18" t="n"/>
      <c r="AL2" s="18" t="n"/>
      <c r="AM2" s="18" t="n"/>
      <c r="AN2" s="18" t="n"/>
      <c r="AO2" s="18" t="n"/>
      <c r="AP2" s="20" t="n"/>
    </row>
    <row r="3">
      <c r="A3" s="24" t="inlineStr">
        <is>
          <t>各種指標</t>
        </is>
      </c>
      <c r="B3" s="25" t="n"/>
      <c r="C3" s="30" t="n"/>
      <c r="D3" s="30" t="n"/>
      <c r="E3" s="45" t="n"/>
      <c r="F3" s="17" t="n"/>
      <c r="G3" s="18" t="n"/>
      <c r="H3" s="18" t="n"/>
      <c r="I3" s="18" t="n"/>
      <c r="J3" s="18" t="n"/>
      <c r="K3" s="18" t="n"/>
      <c r="L3" s="18" t="n"/>
      <c r="M3" s="18" t="n"/>
      <c r="N3" s="18" t="n"/>
      <c r="O3" s="18" t="n"/>
      <c r="P3" s="18" t="n"/>
      <c r="Q3" s="18" t="n"/>
      <c r="R3" s="20" t="n"/>
      <c r="S3" s="21" t="n"/>
      <c r="T3" s="18" t="n"/>
      <c r="U3" s="18" t="n"/>
      <c r="V3" s="18" t="n"/>
      <c r="W3" s="18" t="n"/>
      <c r="X3" s="18" t="n"/>
      <c r="Y3" s="18" t="n"/>
      <c r="Z3" s="18" t="n"/>
      <c r="AA3" s="18" t="n"/>
      <c r="AB3" s="18" t="n"/>
      <c r="AC3" s="18" t="n"/>
      <c r="AD3" s="20" t="n"/>
      <c r="AE3" s="21" t="n"/>
      <c r="AF3" s="18" t="n"/>
      <c r="AG3" s="18" t="n"/>
      <c r="AH3" s="18" t="n"/>
      <c r="AI3" s="18" t="n"/>
      <c r="AJ3" s="18" t="n"/>
      <c r="AK3" s="18" t="n"/>
      <c r="AL3" s="18" t="n"/>
      <c r="AM3" s="18" t="n"/>
      <c r="AN3" s="18" t="n"/>
      <c r="AO3" s="18" t="n"/>
      <c r="AP3" s="20" t="n"/>
    </row>
    <row r="4">
      <c r="A4" s="15" t="n"/>
      <c r="B4" s="47" t="inlineStr">
        <is>
          <t>事業所数</t>
        </is>
      </c>
      <c r="C4" s="48" t="n"/>
      <c r="D4" s="48" t="n"/>
      <c r="E4" s="48" t="n"/>
      <c r="F4" s="50" t="n"/>
      <c r="G4" s="232" t="n"/>
      <c r="H4" s="53">
        <f>G4</f>
        <v/>
      </c>
      <c r="I4" s="53">
        <f>H4</f>
        <v/>
      </c>
      <c r="J4" s="53">
        <f>I4</f>
        <v/>
      </c>
      <c r="K4" s="53">
        <f>J4</f>
        <v/>
      </c>
      <c r="L4" s="53">
        <f>K4</f>
        <v/>
      </c>
      <c r="M4" s="53">
        <f>L4</f>
        <v/>
      </c>
      <c r="N4" s="53">
        <f>M4</f>
        <v/>
      </c>
      <c r="O4" s="232">
        <f>N4</f>
        <v/>
      </c>
      <c r="P4" s="53">
        <f>O4</f>
        <v/>
      </c>
      <c r="Q4" s="54">
        <f>P4</f>
        <v/>
      </c>
      <c r="R4" s="55">
        <f>Q4</f>
        <v/>
      </c>
      <c r="S4" s="56">
        <f>R4</f>
        <v/>
      </c>
      <c r="T4" s="53">
        <f>S4</f>
        <v/>
      </c>
      <c r="U4" s="53">
        <f>T4</f>
        <v/>
      </c>
      <c r="V4" s="53">
        <f>U4</f>
        <v/>
      </c>
      <c r="W4" s="53">
        <f>V4</f>
        <v/>
      </c>
      <c r="X4" s="53">
        <f>W4</f>
        <v/>
      </c>
      <c r="Y4" s="53">
        <f>X4</f>
        <v/>
      </c>
      <c r="Z4" s="53">
        <f>Y4</f>
        <v/>
      </c>
      <c r="AA4" s="53">
        <f>Z4</f>
        <v/>
      </c>
      <c r="AB4" s="53">
        <f>AA4</f>
        <v/>
      </c>
      <c r="AC4" s="53">
        <f>AB4</f>
        <v/>
      </c>
      <c r="AD4" s="58">
        <f>AC4</f>
        <v/>
      </c>
      <c r="AE4" s="59">
        <f>AD4</f>
        <v/>
      </c>
      <c r="AF4" s="60">
        <f>AE4</f>
        <v/>
      </c>
      <c r="AG4" s="53">
        <f>AF4</f>
        <v/>
      </c>
      <c r="AH4" s="53">
        <f>AG4</f>
        <v/>
      </c>
      <c r="AI4" s="53">
        <f>AH4</f>
        <v/>
      </c>
      <c r="AJ4" s="53">
        <f>AI4</f>
        <v/>
      </c>
      <c r="AK4" s="53">
        <f>AJ4</f>
        <v/>
      </c>
      <c r="AL4" s="53">
        <f>AK4</f>
        <v/>
      </c>
      <c r="AM4" s="53">
        <f>AL4</f>
        <v/>
      </c>
      <c r="AN4" s="53">
        <f>AM4</f>
        <v/>
      </c>
      <c r="AO4" s="53">
        <f>AN4</f>
        <v/>
      </c>
      <c r="AP4" s="58">
        <f>AO4</f>
        <v/>
      </c>
    </row>
    <row r="5">
      <c r="A5" s="24" t="inlineStr">
        <is>
          <t>人員関連数</t>
        </is>
      </c>
      <c r="B5" s="25" t="n"/>
      <c r="C5" s="30" t="n"/>
      <c r="D5" s="30" t="n"/>
      <c r="E5" s="45" t="n"/>
      <c r="F5" s="17" t="n"/>
      <c r="G5" s="61" t="n"/>
      <c r="H5" s="61" t="n"/>
      <c r="I5" s="61" t="n"/>
      <c r="J5" s="61" t="n"/>
      <c r="K5" s="61" t="n"/>
      <c r="L5" s="61" t="n"/>
      <c r="M5" s="61" t="n"/>
      <c r="N5" s="61" t="n"/>
      <c r="O5" s="61" t="n"/>
      <c r="P5" s="61" t="n"/>
      <c r="Q5" s="61" t="n"/>
      <c r="R5" s="62" t="n"/>
      <c r="S5" s="63" t="n"/>
      <c r="T5" s="61" t="n"/>
      <c r="U5" s="61" t="n"/>
      <c r="V5" s="61" t="n"/>
      <c r="W5" s="61" t="n"/>
      <c r="X5" s="61" t="n"/>
      <c r="Y5" s="61" t="n"/>
      <c r="Z5" s="61" t="n"/>
      <c r="AA5" s="61" t="n"/>
      <c r="AB5" s="61" t="n"/>
      <c r="AC5" s="61" t="n"/>
      <c r="AD5" s="62" t="n"/>
      <c r="AE5" s="63" t="n"/>
      <c r="AF5" s="61" t="n"/>
      <c r="AG5" s="61" t="n"/>
      <c r="AH5" s="61" t="n"/>
      <c r="AI5" s="61" t="n"/>
      <c r="AJ5" s="61" t="n"/>
      <c r="AK5" s="61" t="n"/>
      <c r="AL5" s="61" t="n"/>
      <c r="AM5" s="61" t="n"/>
      <c r="AN5" s="61" t="n"/>
      <c r="AO5" s="61" t="n"/>
      <c r="AP5" s="62" t="n"/>
    </row>
    <row r="6">
      <c r="A6" s="15" t="n"/>
      <c r="B6" s="64" t="inlineStr">
        <is>
          <t>①職員数</t>
        </is>
      </c>
      <c r="C6" s="64" t="n"/>
      <c r="D6" s="64" t="n"/>
      <c r="E6" s="64" t="n"/>
      <c r="F6" s="64" t="n"/>
      <c r="G6" s="65">
        <f>G7+G10+G13</f>
        <v/>
      </c>
      <c r="H6" s="65">
        <f>H7+H10+H13</f>
        <v/>
      </c>
      <c r="I6" s="65">
        <f>I7+I10+I13</f>
        <v/>
      </c>
      <c r="J6" s="65">
        <f>J7+J10+J13</f>
        <v/>
      </c>
      <c r="K6" s="65">
        <f>K7+K10+K13</f>
        <v/>
      </c>
      <c r="L6" s="65">
        <f>L7+L10+L13</f>
        <v/>
      </c>
      <c r="M6" s="65">
        <f>M7+M10+M13</f>
        <v/>
      </c>
      <c r="N6" s="65">
        <f>N7+N10+N13</f>
        <v/>
      </c>
      <c r="O6" s="65">
        <f>O7+O10+O13</f>
        <v/>
      </c>
      <c r="P6" s="65">
        <f>P7+P10+P13</f>
        <v/>
      </c>
      <c r="Q6" s="65">
        <f>Q7+Q10+Q13</f>
        <v/>
      </c>
      <c r="R6" s="66">
        <f>R7+R10+R13</f>
        <v/>
      </c>
      <c r="S6" s="67">
        <f>S7+S10+S13</f>
        <v/>
      </c>
      <c r="T6" s="65">
        <f>T7+T10+T13</f>
        <v/>
      </c>
      <c r="U6" s="65">
        <f>U7+U10+U13</f>
        <v/>
      </c>
      <c r="V6" s="65">
        <f>V7+V10+V13</f>
        <v/>
      </c>
      <c r="W6" s="65">
        <f>W7+W10+W13</f>
        <v/>
      </c>
      <c r="X6" s="65">
        <f>X7+X10+X13</f>
        <v/>
      </c>
      <c r="Y6" s="65">
        <f>Y7+Y10+Y13</f>
        <v/>
      </c>
      <c r="Z6" s="65">
        <f>Z7+Z10+Z13</f>
        <v/>
      </c>
      <c r="AA6" s="65">
        <f>AA7+AA10+AA13</f>
        <v/>
      </c>
      <c r="AB6" s="65">
        <f>AB7+AB10+AB13</f>
        <v/>
      </c>
      <c r="AC6" s="65">
        <f>AC7+AC10+AC13</f>
        <v/>
      </c>
      <c r="AD6" s="66">
        <f>AD7+AD10+AD13</f>
        <v/>
      </c>
      <c r="AE6" s="68">
        <f>AE7+AE10+AE13</f>
        <v/>
      </c>
      <c r="AF6" s="70">
        <f>AF7+AF10+AF13</f>
        <v/>
      </c>
      <c r="AG6" s="65">
        <f>AG7+AG10+AG13</f>
        <v/>
      </c>
      <c r="AH6" s="65">
        <f>AH7+AH10+AH13</f>
        <v/>
      </c>
      <c r="AI6" s="65">
        <f>AI7+AI10+AI13</f>
        <v/>
      </c>
      <c r="AJ6" s="65">
        <f>AJ7+AJ10+AJ13</f>
        <v/>
      </c>
      <c r="AK6" s="65">
        <f>AK7+AK10+AK13</f>
        <v/>
      </c>
      <c r="AL6" s="65">
        <f>AL7+AL10+AL13</f>
        <v/>
      </c>
      <c r="AM6" s="65">
        <f>AM7+AM10+AM13</f>
        <v/>
      </c>
      <c r="AN6" s="65">
        <f>AN7+AN10+AN13</f>
        <v/>
      </c>
      <c r="AO6" s="65">
        <f>AO7+AO10+AO13</f>
        <v/>
      </c>
      <c r="AP6" s="66">
        <f>AP7+AP10+AP13</f>
        <v/>
      </c>
    </row>
    <row r="7">
      <c r="A7" s="71" t="n"/>
      <c r="B7" s="72" t="n"/>
      <c r="C7" s="73" t="inlineStr">
        <is>
          <t>管理職（看護/リハ）</t>
        </is>
      </c>
      <c r="D7" s="73" t="n"/>
      <c r="E7" s="74" t="n"/>
      <c r="F7" s="74" t="n"/>
      <c r="G7" s="75">
        <f>G8-G9</f>
        <v/>
      </c>
      <c r="H7" s="75">
        <f>G7+H8-H9</f>
        <v/>
      </c>
      <c r="I7" s="75">
        <f>H7+I8-I9</f>
        <v/>
      </c>
      <c r="J7" s="75">
        <f>I7+J8-J9</f>
        <v/>
      </c>
      <c r="K7" s="75">
        <f>J7+K8-K9</f>
        <v/>
      </c>
      <c r="L7" s="75">
        <f>K7+L8-L9</f>
        <v/>
      </c>
      <c r="M7" s="75">
        <f>L7+M8-M9</f>
        <v/>
      </c>
      <c r="N7" s="75">
        <f>M7+N8-N9</f>
        <v/>
      </c>
      <c r="O7" s="75">
        <f>N7+O8-O9</f>
        <v/>
      </c>
      <c r="P7" s="75">
        <f>O7+P8-P9</f>
        <v/>
      </c>
      <c r="Q7" s="81">
        <f>P7+Q8-Q9</f>
        <v/>
      </c>
      <c r="R7" s="82">
        <f>Q7+R8-R9</f>
        <v/>
      </c>
      <c r="S7" s="83">
        <f>R7+S8-S9</f>
        <v/>
      </c>
      <c r="T7" s="75">
        <f>S7+T8-T9</f>
        <v/>
      </c>
      <c r="U7" s="75">
        <f>T7+U8-U9</f>
        <v/>
      </c>
      <c r="V7" s="75">
        <f>U7+V8-V9</f>
        <v/>
      </c>
      <c r="W7" s="75">
        <f>V7+W8-W9</f>
        <v/>
      </c>
      <c r="X7" s="75">
        <f>W7+X8-X9</f>
        <v/>
      </c>
      <c r="Y7" s="75">
        <f>X7+Y8-Y9</f>
        <v/>
      </c>
      <c r="Z7" s="75">
        <f>Y7+Z8-Z9</f>
        <v/>
      </c>
      <c r="AA7" s="75">
        <f>Z7+AA8-AA9</f>
        <v/>
      </c>
      <c r="AB7" s="75">
        <f>AA7+AB8-AB9</f>
        <v/>
      </c>
      <c r="AC7" s="75">
        <f>AB7+AC8-AC9</f>
        <v/>
      </c>
      <c r="AD7" s="84">
        <f>AC7+AD8-AD9</f>
        <v/>
      </c>
      <c r="AE7" s="85">
        <f>AD7+AE8-AE9</f>
        <v/>
      </c>
      <c r="AF7" s="86">
        <f>AE7+AF8-AF9</f>
        <v/>
      </c>
      <c r="AG7" s="75">
        <f>AF7+AG8-AG9</f>
        <v/>
      </c>
      <c r="AH7" s="75">
        <f>AG7+AH8-AH9</f>
        <v/>
      </c>
      <c r="AI7" s="75">
        <f>AH7+AI8-AI9</f>
        <v/>
      </c>
      <c r="AJ7" s="75">
        <f>AI7+AJ8-AJ9</f>
        <v/>
      </c>
      <c r="AK7" s="75">
        <f>AJ7+AK8-AK9</f>
        <v/>
      </c>
      <c r="AL7" s="75">
        <f>AK7+AL8-AL9</f>
        <v/>
      </c>
      <c r="AM7" s="75">
        <f>AL7+AM8-AM9</f>
        <v/>
      </c>
      <c r="AN7" s="75">
        <f>AM7+AN8-AN9</f>
        <v/>
      </c>
      <c r="AO7" s="75">
        <f>AN7+AO8-AO9</f>
        <v/>
      </c>
      <c r="AP7" s="84">
        <f>AO7+AP8-AP9</f>
        <v/>
      </c>
    </row>
    <row r="8">
      <c r="A8" s="15" t="n"/>
      <c r="B8" s="50" t="n"/>
      <c r="C8" s="50" t="n"/>
      <c r="D8" s="87" t="inlineStr">
        <is>
          <t>増加</t>
        </is>
      </c>
      <c r="E8" s="87" t="n"/>
      <c r="F8" s="50" t="n"/>
      <c r="G8" s="233" t="n"/>
      <c r="H8" s="233" t="n"/>
      <c r="I8" s="233" t="n"/>
      <c r="J8" s="233" t="n"/>
      <c r="K8" s="233" t="n"/>
      <c r="L8" s="233" t="n"/>
      <c r="M8" s="233" t="n"/>
      <c r="N8" s="233" t="n"/>
      <c r="O8" s="233" t="n"/>
      <c r="P8" s="233" t="n"/>
      <c r="Q8" s="234" t="n"/>
      <c r="R8" s="235" t="n"/>
      <c r="S8" s="236" t="n"/>
      <c r="T8" s="233" t="n"/>
      <c r="U8" s="233" t="n"/>
      <c r="V8" s="233" t="n"/>
      <c r="W8" s="233" t="n"/>
      <c r="X8" s="233" t="n"/>
      <c r="Y8" s="233" t="n"/>
      <c r="Z8" s="233" t="n"/>
      <c r="AA8" s="233" t="n"/>
      <c r="AB8" s="233" t="n"/>
      <c r="AC8" s="233" t="n"/>
      <c r="AD8" s="237" t="n"/>
      <c r="AE8" s="238" t="n"/>
      <c r="AF8" s="239" t="n"/>
      <c r="AG8" s="233" t="n"/>
      <c r="AH8" s="233" t="n"/>
      <c r="AI8" s="233" t="n"/>
      <c r="AJ8" s="233" t="n"/>
      <c r="AK8" s="233" t="n"/>
      <c r="AL8" s="233" t="n"/>
      <c r="AM8" s="233" t="n"/>
      <c r="AN8" s="233" t="n"/>
      <c r="AO8" s="233" t="n"/>
      <c r="AP8" s="237" t="n"/>
    </row>
    <row r="9">
      <c r="A9" s="15" t="n"/>
      <c r="B9" s="50" t="n"/>
      <c r="C9" s="50" t="n"/>
      <c r="D9" s="87" t="inlineStr">
        <is>
          <t>減少</t>
        </is>
      </c>
      <c r="E9" s="87" t="n"/>
      <c r="F9" s="50" t="n"/>
      <c r="G9" s="233" t="n"/>
      <c r="H9" s="233" t="n"/>
      <c r="I9" s="233" t="n"/>
      <c r="J9" s="233" t="n"/>
      <c r="K9" s="233" t="n"/>
      <c r="L9" s="233" t="n"/>
      <c r="M9" s="233" t="n"/>
      <c r="N9" s="233" t="n"/>
      <c r="O9" s="233" t="n"/>
      <c r="P9" s="233" t="n"/>
      <c r="Q9" s="234" t="n"/>
      <c r="R9" s="235" t="n"/>
      <c r="S9" s="236" t="n"/>
      <c r="T9" s="233" t="n"/>
      <c r="U9" s="233" t="n"/>
      <c r="V9" s="233" t="n"/>
      <c r="W9" s="233" t="n"/>
      <c r="X9" s="233" t="n"/>
      <c r="Y9" s="233" t="n"/>
      <c r="Z9" s="233" t="n"/>
      <c r="AA9" s="233" t="n"/>
      <c r="AB9" s="233" t="n"/>
      <c r="AC9" s="233" t="n"/>
      <c r="AD9" s="237" t="n"/>
      <c r="AE9" s="238" t="n"/>
      <c r="AF9" s="239" t="n"/>
      <c r="AG9" s="233" t="n"/>
      <c r="AH9" s="233" t="n"/>
      <c r="AI9" s="233" t="n"/>
      <c r="AJ9" s="233" t="n"/>
      <c r="AK9" s="233" t="n"/>
      <c r="AL9" s="233" t="n"/>
      <c r="AM9" s="233" t="n"/>
      <c r="AN9" s="233" t="n"/>
      <c r="AO9" s="233" t="n"/>
      <c r="AP9" s="237" t="n"/>
    </row>
    <row r="10" ht="15.75" customHeight="1" s="228">
      <c r="A10" s="15" t="n"/>
      <c r="B10" s="97" t="n"/>
      <c r="C10" s="73" t="inlineStr">
        <is>
          <t>看護</t>
        </is>
      </c>
      <c r="D10" s="97" t="n"/>
      <c r="E10" s="97" t="n"/>
      <c r="F10" s="97" t="n"/>
      <c r="G10" s="75">
        <f>G11-G12</f>
        <v/>
      </c>
      <c r="H10" s="75">
        <f>G10+H11-H12</f>
        <v/>
      </c>
      <c r="I10" s="75">
        <f>H10+I11-I12</f>
        <v/>
      </c>
      <c r="J10" s="75">
        <f>I10+J11-J12</f>
        <v/>
      </c>
      <c r="K10" s="75">
        <f>J10+K11-K12</f>
        <v/>
      </c>
      <c r="L10" s="75">
        <f>K10+L11-L12</f>
        <v/>
      </c>
      <c r="M10" s="75">
        <f>L10+M11-M12</f>
        <v/>
      </c>
      <c r="N10" s="75">
        <f>M10+N11-N12</f>
        <v/>
      </c>
      <c r="O10" s="75">
        <f>N10+O11-O12</f>
        <v/>
      </c>
      <c r="P10" s="75">
        <f>O10+P11-P12</f>
        <v/>
      </c>
      <c r="Q10" s="81">
        <f>P10+Q11-Q12</f>
        <v/>
      </c>
      <c r="R10" s="82">
        <f>Q10+R11-R12</f>
        <v/>
      </c>
      <c r="S10" s="83">
        <f>R10+S11-S12</f>
        <v/>
      </c>
      <c r="T10" s="75">
        <f>S10+T11-T12</f>
        <v/>
      </c>
      <c r="U10" s="75">
        <f>T10+U11-U12</f>
        <v/>
      </c>
      <c r="V10" s="75">
        <f>U10+V11-V12</f>
        <v/>
      </c>
      <c r="W10" s="75">
        <f>V10+W11-W12</f>
        <v/>
      </c>
      <c r="X10" s="75">
        <f>W10+X11-X12</f>
        <v/>
      </c>
      <c r="Y10" s="75">
        <f>X10+Y11-Y12</f>
        <v/>
      </c>
      <c r="Z10" s="75">
        <f>Y10+Z11-Z12</f>
        <v/>
      </c>
      <c r="AA10" s="75">
        <f>Z10+AA11-AA12</f>
        <v/>
      </c>
      <c r="AB10" s="75">
        <f>AA10+AB11-AB12</f>
        <v/>
      </c>
      <c r="AC10" s="75">
        <f>AB10+AC11-AC12</f>
        <v/>
      </c>
      <c r="AD10" s="84">
        <f>AC10+AD11-AD12</f>
        <v/>
      </c>
      <c r="AE10" s="85">
        <f>AD10+AE11-AE12</f>
        <v/>
      </c>
      <c r="AF10" s="86">
        <f>AE10+AF11-AF12</f>
        <v/>
      </c>
      <c r="AG10" s="75">
        <f>AF10+AG11-AG12</f>
        <v/>
      </c>
      <c r="AH10" s="75">
        <f>AG10+AH11-AH12</f>
        <v/>
      </c>
      <c r="AI10" s="75">
        <f>AH10+AI11-AI12</f>
        <v/>
      </c>
      <c r="AJ10" s="75">
        <f>AI10+AJ11-AJ12</f>
        <v/>
      </c>
      <c r="AK10" s="75">
        <f>AJ10+AK11-AK12</f>
        <v/>
      </c>
      <c r="AL10" s="75">
        <f>AK10+AL11-AL12</f>
        <v/>
      </c>
      <c r="AM10" s="75">
        <f>AL10+AM11-AM12</f>
        <v/>
      </c>
      <c r="AN10" s="75">
        <f>AM10+AN11-AN12</f>
        <v/>
      </c>
      <c r="AO10" s="75">
        <f>AN10+AO11-AO12</f>
        <v/>
      </c>
      <c r="AP10" s="84">
        <f>AO10+AP11-AP12</f>
        <v/>
      </c>
    </row>
    <row r="11" ht="15.75" customHeight="1" s="228">
      <c r="A11" s="15" t="n"/>
      <c r="B11" s="50" t="n"/>
      <c r="C11" s="87" t="n"/>
      <c r="D11" s="87" t="inlineStr">
        <is>
          <t>増加</t>
        </is>
      </c>
      <c r="E11" s="87" t="n"/>
      <c r="F11" s="50" t="n"/>
      <c r="G11" s="233" t="n"/>
      <c r="H11" s="233" t="n"/>
      <c r="I11" s="233" t="n"/>
      <c r="J11" s="233" t="n"/>
      <c r="K11" s="233" t="n"/>
      <c r="L11" s="233" t="n"/>
      <c r="M11" s="233" t="n"/>
      <c r="N11" s="233" t="n"/>
      <c r="O11" s="233" t="n"/>
      <c r="P11" s="233" t="n"/>
      <c r="Q11" s="234" t="n"/>
      <c r="R11" s="235" t="n"/>
      <c r="S11" s="236" t="n"/>
      <c r="T11" s="233" t="n"/>
      <c r="U11" s="233" t="n"/>
      <c r="V11" s="233" t="n"/>
      <c r="W11" s="233" t="n"/>
      <c r="X11" s="233" t="n"/>
      <c r="Y11" s="233" t="n"/>
      <c r="Z11" s="233" t="n"/>
      <c r="AA11" s="233" t="n"/>
      <c r="AB11" s="233" t="n"/>
      <c r="AC11" s="233" t="n"/>
      <c r="AD11" s="237" t="n"/>
      <c r="AE11" s="238" t="n"/>
      <c r="AF11" s="239" t="n"/>
      <c r="AG11" s="233" t="n"/>
      <c r="AH11" s="233" t="n"/>
      <c r="AI11" s="233" t="n"/>
      <c r="AJ11" s="233" t="n"/>
      <c r="AK11" s="233" t="n"/>
      <c r="AL11" s="233" t="n"/>
      <c r="AM11" s="233" t="n"/>
      <c r="AN11" s="233" t="n"/>
      <c r="AO11" s="233" t="n"/>
      <c r="AP11" s="237" t="n"/>
    </row>
    <row r="12" ht="15.75" customHeight="1" s="228">
      <c r="A12" s="15" t="n"/>
      <c r="B12" s="50" t="n"/>
      <c r="C12" s="87" t="n"/>
      <c r="D12" s="87" t="inlineStr">
        <is>
          <t>減少</t>
        </is>
      </c>
      <c r="E12" s="87" t="n"/>
      <c r="F12" s="50" t="n"/>
      <c r="G12" s="233" t="n"/>
      <c r="H12" s="233" t="n"/>
      <c r="I12" s="233" t="n"/>
      <c r="J12" s="233" t="n"/>
      <c r="K12" s="233" t="n"/>
      <c r="L12" s="233" t="n"/>
      <c r="M12" s="233" t="n"/>
      <c r="N12" s="233" t="n"/>
      <c r="O12" s="233" t="n"/>
      <c r="P12" s="233" t="n"/>
      <c r="Q12" s="234" t="n"/>
      <c r="R12" s="235" t="n"/>
      <c r="S12" s="236" t="n"/>
      <c r="T12" s="233" t="n"/>
      <c r="U12" s="233" t="n"/>
      <c r="V12" s="233" t="n"/>
      <c r="W12" s="233" t="n"/>
      <c r="X12" s="233" t="n"/>
      <c r="Y12" s="233" t="n"/>
      <c r="Z12" s="233" t="n"/>
      <c r="AA12" s="233" t="n"/>
      <c r="AB12" s="233" t="n"/>
      <c r="AC12" s="233" t="n"/>
      <c r="AD12" s="237" t="n"/>
      <c r="AE12" s="238" t="n"/>
      <c r="AF12" s="239" t="n"/>
      <c r="AG12" s="233" t="n"/>
      <c r="AH12" s="233" t="n"/>
      <c r="AI12" s="233" t="n"/>
      <c r="AJ12" s="233" t="n"/>
      <c r="AK12" s="233" t="n"/>
      <c r="AL12" s="233" t="n"/>
      <c r="AM12" s="233" t="n"/>
      <c r="AN12" s="233" t="n"/>
      <c r="AO12" s="233" t="n"/>
      <c r="AP12" s="237" t="n"/>
    </row>
    <row r="13" ht="15.75" customHeight="1" s="228">
      <c r="A13" s="15" t="n"/>
      <c r="B13" s="97" t="n"/>
      <c r="C13" s="73" t="inlineStr">
        <is>
          <t>リハビリ</t>
        </is>
      </c>
      <c r="D13" s="97" t="n"/>
      <c r="E13" s="97" t="n"/>
      <c r="F13" s="97" t="n"/>
      <c r="G13" s="75">
        <f>G14-G15</f>
        <v/>
      </c>
      <c r="H13" s="75">
        <f>G13+H14-H15</f>
        <v/>
      </c>
      <c r="I13" s="75">
        <f>H13+I14-I15</f>
        <v/>
      </c>
      <c r="J13" s="75">
        <f>I13+J14-J15</f>
        <v/>
      </c>
      <c r="K13" s="75">
        <f>J13+K14-K15</f>
        <v/>
      </c>
      <c r="L13" s="75">
        <f>K13+L14-L15</f>
        <v/>
      </c>
      <c r="M13" s="75">
        <f>L13+M14-M15</f>
        <v/>
      </c>
      <c r="N13" s="75">
        <f>M13+N14-N15</f>
        <v/>
      </c>
      <c r="O13" s="75">
        <f>N13+O14-O15</f>
        <v/>
      </c>
      <c r="P13" s="75">
        <f>O13+P14-P15</f>
        <v/>
      </c>
      <c r="Q13" s="81">
        <f>P13+Q14-Q15</f>
        <v/>
      </c>
      <c r="R13" s="82">
        <f>Q13+R14-R15</f>
        <v/>
      </c>
      <c r="S13" s="83">
        <f>R13+S14-S15</f>
        <v/>
      </c>
      <c r="T13" s="75">
        <f>S13+T14-T15</f>
        <v/>
      </c>
      <c r="U13" s="75">
        <f>T13+U14-U15</f>
        <v/>
      </c>
      <c r="V13" s="75">
        <f>U13+V14-V15</f>
        <v/>
      </c>
      <c r="W13" s="75">
        <f>V13+W14-W15</f>
        <v/>
      </c>
      <c r="X13" s="75">
        <f>W13+X14-X15</f>
        <v/>
      </c>
      <c r="Y13" s="75">
        <f>X13+Y14-Y15</f>
        <v/>
      </c>
      <c r="Z13" s="75">
        <f>Y13+Z14-Z15</f>
        <v/>
      </c>
      <c r="AA13" s="75">
        <f>Z13+AA14-AA15</f>
        <v/>
      </c>
      <c r="AB13" s="75">
        <f>AA13+AB14-AB15</f>
        <v/>
      </c>
      <c r="AC13" s="75">
        <f>AB13+AC14-AC15</f>
        <v/>
      </c>
      <c r="AD13" s="84">
        <f>AC13+AD14-AD15</f>
        <v/>
      </c>
      <c r="AE13" s="85">
        <f>AD13+AE14-AE15</f>
        <v/>
      </c>
      <c r="AF13" s="86">
        <f>AE13+AF14-AF15</f>
        <v/>
      </c>
      <c r="AG13" s="75">
        <f>AF13+AG14-AG15</f>
        <v/>
      </c>
      <c r="AH13" s="75">
        <f>AG13+AH14-AH15</f>
        <v/>
      </c>
      <c r="AI13" s="75">
        <f>AH13+AI14-AI15</f>
        <v/>
      </c>
      <c r="AJ13" s="75">
        <f>AI13+AJ14-AJ15</f>
        <v/>
      </c>
      <c r="AK13" s="75">
        <f>AJ13+AK14-AK15</f>
        <v/>
      </c>
      <c r="AL13" s="75">
        <f>AK13+AL14-AL15</f>
        <v/>
      </c>
      <c r="AM13" s="75">
        <f>AL13+AM14-AM15</f>
        <v/>
      </c>
      <c r="AN13" s="75">
        <f>AM13+AN14-AN15</f>
        <v/>
      </c>
      <c r="AO13" s="75">
        <f>AN13+AO14-AO15</f>
        <v/>
      </c>
      <c r="AP13" s="84">
        <f>AO13+AP14-AP15</f>
        <v/>
      </c>
    </row>
    <row r="14" ht="15.75" customHeight="1" s="228">
      <c r="A14" s="15" t="n"/>
      <c r="B14" s="50" t="n"/>
      <c r="C14" s="87" t="n"/>
      <c r="D14" s="87" t="inlineStr">
        <is>
          <t>増加</t>
        </is>
      </c>
      <c r="E14" s="87" t="n"/>
      <c r="F14" s="50" t="n"/>
      <c r="G14" s="233" t="n"/>
      <c r="H14" s="233" t="n"/>
      <c r="I14" s="233" t="n"/>
      <c r="J14" s="233" t="n"/>
      <c r="K14" s="233" t="n"/>
      <c r="L14" s="233" t="n"/>
      <c r="M14" s="233" t="n"/>
      <c r="N14" s="233" t="n"/>
      <c r="O14" s="233" t="n"/>
      <c r="P14" s="233" t="n"/>
      <c r="Q14" s="234" t="n"/>
      <c r="R14" s="235" t="n"/>
      <c r="S14" s="236" t="n"/>
      <c r="T14" s="233" t="n"/>
      <c r="U14" s="233" t="n"/>
      <c r="V14" s="233" t="n"/>
      <c r="W14" s="233" t="n"/>
      <c r="X14" s="233" t="n"/>
      <c r="Y14" s="233" t="n"/>
      <c r="Z14" s="233" t="n"/>
      <c r="AA14" s="233" t="n"/>
      <c r="AB14" s="233" t="n"/>
      <c r="AC14" s="233" t="n"/>
      <c r="AD14" s="237" t="n"/>
      <c r="AE14" s="238" t="n"/>
      <c r="AF14" s="239" t="n"/>
      <c r="AG14" s="233" t="n"/>
      <c r="AH14" s="233" t="n"/>
      <c r="AI14" s="233" t="n"/>
      <c r="AJ14" s="233" t="n"/>
      <c r="AK14" s="233" t="n"/>
      <c r="AL14" s="233" t="n"/>
      <c r="AM14" s="233" t="n"/>
      <c r="AN14" s="233" t="n"/>
      <c r="AO14" s="233" t="n"/>
      <c r="AP14" s="237" t="n"/>
    </row>
    <row r="15" ht="15.75" customHeight="1" s="228">
      <c r="A15" s="15" t="n"/>
      <c r="B15" s="50" t="n"/>
      <c r="C15" s="87" t="n"/>
      <c r="D15" s="87" t="inlineStr">
        <is>
          <t>減少</t>
        </is>
      </c>
      <c r="E15" s="87" t="n"/>
      <c r="F15" s="50" t="n"/>
      <c r="G15" s="233" t="n"/>
      <c r="H15" s="233" t="n"/>
      <c r="I15" s="233" t="n"/>
      <c r="J15" s="233" t="n"/>
      <c r="K15" s="233" t="n"/>
      <c r="L15" s="233" t="n"/>
      <c r="M15" s="233" t="n"/>
      <c r="N15" s="233" t="n"/>
      <c r="O15" s="233" t="n"/>
      <c r="P15" s="233" t="n"/>
      <c r="Q15" s="234" t="n"/>
      <c r="R15" s="235" t="n"/>
      <c r="S15" s="236" t="n"/>
      <c r="T15" s="233" t="n"/>
      <c r="U15" s="233" t="n"/>
      <c r="V15" s="233" t="n"/>
      <c r="W15" s="233" t="n"/>
      <c r="X15" s="233" t="n"/>
      <c r="Y15" s="233" t="n"/>
      <c r="Z15" s="233" t="n"/>
      <c r="AA15" s="233" t="n"/>
      <c r="AB15" s="233" t="n"/>
      <c r="AC15" s="233" t="n"/>
      <c r="AD15" s="237" t="n"/>
      <c r="AE15" s="238" t="n"/>
      <c r="AF15" s="239" t="n"/>
      <c r="AG15" s="233" t="n"/>
      <c r="AH15" s="233" t="n"/>
      <c r="AI15" s="233" t="n"/>
      <c r="AJ15" s="233" t="n"/>
      <c r="AK15" s="233" t="n"/>
      <c r="AL15" s="233" t="n"/>
      <c r="AM15" s="233" t="n"/>
      <c r="AN15" s="233" t="n"/>
      <c r="AO15" s="233" t="n"/>
      <c r="AP15" s="237" t="n"/>
    </row>
    <row r="16" ht="15.75" customHeight="1" s="228">
      <c r="A16" s="15" t="n"/>
      <c r="B16" s="64" t="inlineStr">
        <is>
          <t>②常勤換算数</t>
        </is>
      </c>
      <c r="C16" s="64" t="n"/>
      <c r="D16" s="64" t="n"/>
      <c r="E16" s="64" t="n"/>
      <c r="F16" s="64" t="n"/>
      <c r="G16" s="104">
        <f>G17+G20+G23</f>
        <v/>
      </c>
      <c r="H16" s="104">
        <f>H17+H20+H23</f>
        <v/>
      </c>
      <c r="I16" s="104">
        <f>I17+I20+I23</f>
        <v/>
      </c>
      <c r="J16" s="104">
        <f>J17+J20+J23</f>
        <v/>
      </c>
      <c r="K16" s="104">
        <f>K17+K20+K23</f>
        <v/>
      </c>
      <c r="L16" s="104">
        <f>L17+L20+L23</f>
        <v/>
      </c>
      <c r="M16" s="104">
        <f>M17+M20+M23</f>
        <v/>
      </c>
      <c r="N16" s="104">
        <f>N17+N20+N23</f>
        <v/>
      </c>
      <c r="O16" s="104">
        <f>O17+O20+O23</f>
        <v/>
      </c>
      <c r="P16" s="104">
        <f>P17+P20+P23</f>
        <v/>
      </c>
      <c r="Q16" s="104">
        <f>Q17+Q20+Q23</f>
        <v/>
      </c>
      <c r="R16" s="108">
        <f>R17+R20+R23</f>
        <v/>
      </c>
      <c r="S16" s="109">
        <f>S17+S20+S23</f>
        <v/>
      </c>
      <c r="T16" s="104">
        <f>T17+T20+T23</f>
        <v/>
      </c>
      <c r="U16" s="104">
        <f>U17+U20+U23</f>
        <v/>
      </c>
      <c r="V16" s="104">
        <f>V17+V20+V23</f>
        <v/>
      </c>
      <c r="W16" s="104">
        <f>W17+W20+W23</f>
        <v/>
      </c>
      <c r="X16" s="104">
        <f>X17+X20+X23</f>
        <v/>
      </c>
      <c r="Y16" s="104">
        <f>Y17+Y20+Y23</f>
        <v/>
      </c>
      <c r="Z16" s="104">
        <f>Z17+Z20+Z23</f>
        <v/>
      </c>
      <c r="AA16" s="104">
        <f>AA17+AA20+AA23</f>
        <v/>
      </c>
      <c r="AB16" s="104">
        <f>AB17+AB20+AB23</f>
        <v/>
      </c>
      <c r="AC16" s="104">
        <f>AC17+AC20+AC23</f>
        <v/>
      </c>
      <c r="AD16" s="108">
        <f>AD17+AD20+AD23</f>
        <v/>
      </c>
      <c r="AE16" s="117">
        <f>AE17+AE20+AE23</f>
        <v/>
      </c>
      <c r="AF16" s="118">
        <f>AF17+AF20+AF23</f>
        <v/>
      </c>
      <c r="AG16" s="104">
        <f>AG17+AG20+AG23</f>
        <v/>
      </c>
      <c r="AH16" s="104">
        <f>AH17+AH20+AH23</f>
        <v/>
      </c>
      <c r="AI16" s="104">
        <f>AI17+AI20+AI23</f>
        <v/>
      </c>
      <c r="AJ16" s="104">
        <f>AJ17+AJ20+AJ23</f>
        <v/>
      </c>
      <c r="AK16" s="104">
        <f>AK17+AK20+AK23</f>
        <v/>
      </c>
      <c r="AL16" s="104">
        <f>AL17+AL20+AL23</f>
        <v/>
      </c>
      <c r="AM16" s="104">
        <f>AM17+AM20+AM23</f>
        <v/>
      </c>
      <c r="AN16" s="104">
        <f>AN17+AN20+AN23</f>
        <v/>
      </c>
      <c r="AO16" s="104">
        <f>AO17+AO20+AO23</f>
        <v/>
      </c>
      <c r="AP16" s="108">
        <f>AP17+AP20+AP23</f>
        <v/>
      </c>
    </row>
    <row r="17" ht="15.75" customHeight="1" s="228">
      <c r="A17" s="15" t="n"/>
      <c r="B17" s="119" t="n"/>
      <c r="C17" s="73" t="inlineStr">
        <is>
          <t>管理職（看護/リハ）</t>
        </is>
      </c>
      <c r="D17" s="73" t="n"/>
      <c r="E17" s="119" t="n"/>
      <c r="F17" s="119" t="n"/>
      <c r="G17" s="120">
        <f>G18-G19</f>
        <v/>
      </c>
      <c r="H17" s="120">
        <f>H18-H19+G17</f>
        <v/>
      </c>
      <c r="I17" s="120">
        <f>I18-I19+H17</f>
        <v/>
      </c>
      <c r="J17" s="120">
        <f>J18-J19+I17</f>
        <v/>
      </c>
      <c r="K17" s="120">
        <f>K18-K19+J17</f>
        <v/>
      </c>
      <c r="L17" s="120">
        <f>L18-L19+K17</f>
        <v/>
      </c>
      <c r="M17" s="120">
        <f>M18-M19+L17</f>
        <v/>
      </c>
      <c r="N17" s="120">
        <f>N18-N19+M17</f>
        <v/>
      </c>
      <c r="O17" s="120">
        <f>O18-O19+N17</f>
        <v/>
      </c>
      <c r="P17" s="120">
        <f>P18-P19+O17</f>
        <v/>
      </c>
      <c r="Q17" s="120">
        <f>Q18-Q19+P17</f>
        <v/>
      </c>
      <c r="R17" s="121">
        <f>R18-R19+Q17</f>
        <v/>
      </c>
      <c r="S17" s="122">
        <f>S18-S19+R17</f>
        <v/>
      </c>
      <c r="T17" s="120">
        <f>T18-T19+S17</f>
        <v/>
      </c>
      <c r="U17" s="120">
        <f>U18-U19+T17</f>
        <v/>
      </c>
      <c r="V17" s="120">
        <f>V18-V19+U17</f>
        <v/>
      </c>
      <c r="W17" s="120">
        <f>W18-W19+V17</f>
        <v/>
      </c>
      <c r="X17" s="120">
        <f>X18-X19+W17</f>
        <v/>
      </c>
      <c r="Y17" s="120">
        <f>Y18-Y19+X17</f>
        <v/>
      </c>
      <c r="Z17" s="120">
        <f>Z18-Z19+Y17</f>
        <v/>
      </c>
      <c r="AA17" s="120">
        <f>AA18-AA19+Z17</f>
        <v/>
      </c>
      <c r="AB17" s="120">
        <f>AB18-AB19+AA17</f>
        <v/>
      </c>
      <c r="AC17" s="120">
        <f>AC18-AC19+AB17</f>
        <v/>
      </c>
      <c r="AD17" s="121">
        <f>AD18-AD19+AC17</f>
        <v/>
      </c>
      <c r="AE17" s="123">
        <f>AE18-AE19+AD17</f>
        <v/>
      </c>
      <c r="AF17" s="124">
        <f>AF18-AF19+AE17</f>
        <v/>
      </c>
      <c r="AG17" s="120">
        <f>AG18-AG19+AF17</f>
        <v/>
      </c>
      <c r="AH17" s="120">
        <f>AH18-AH19+AG17</f>
        <v/>
      </c>
      <c r="AI17" s="120">
        <f>AI18-AI19+AH17</f>
        <v/>
      </c>
      <c r="AJ17" s="120">
        <f>AJ18-AJ19+AI17</f>
        <v/>
      </c>
      <c r="AK17" s="120">
        <f>AK18-AK19+AJ17</f>
        <v/>
      </c>
      <c r="AL17" s="120">
        <f>AL18-AL19+AK17</f>
        <v/>
      </c>
      <c r="AM17" s="120">
        <f>AM18-AM19+AL17</f>
        <v/>
      </c>
      <c r="AN17" s="120">
        <f>AN18-AN19+AM17</f>
        <v/>
      </c>
      <c r="AO17" s="120">
        <f>AO18-AO19+AN17</f>
        <v/>
      </c>
      <c r="AP17" s="121">
        <f>AP18-AP19+AO17</f>
        <v/>
      </c>
    </row>
    <row r="18" ht="15.75" customHeight="1" s="228">
      <c r="A18" s="15" t="n"/>
      <c r="B18" s="125" t="n"/>
      <c r="C18" s="126" t="n"/>
      <c r="D18" s="87" t="inlineStr">
        <is>
          <t>増加</t>
        </is>
      </c>
      <c r="E18" s="87" t="n"/>
      <c r="F18" s="125" t="n"/>
      <c r="G18" s="233" t="n"/>
      <c r="H18" s="233" t="n"/>
      <c r="I18" s="233" t="n"/>
      <c r="J18" s="233" t="n"/>
      <c r="K18" s="233" t="n"/>
      <c r="L18" s="233" t="n"/>
      <c r="M18" s="233" t="n"/>
      <c r="N18" s="233" t="n"/>
      <c r="O18" s="233" t="n"/>
      <c r="P18" s="233" t="n"/>
      <c r="Q18" s="234" t="n"/>
      <c r="R18" s="235" t="n"/>
      <c r="S18" s="236" t="n"/>
      <c r="T18" s="233" t="n"/>
      <c r="U18" s="233" t="n"/>
      <c r="V18" s="233" t="n"/>
      <c r="W18" s="233" t="n"/>
      <c r="X18" s="233" t="n"/>
      <c r="Y18" s="233" t="n"/>
      <c r="Z18" s="233" t="n"/>
      <c r="AA18" s="233" t="n"/>
      <c r="AB18" s="233" t="n"/>
      <c r="AC18" s="233" t="n"/>
      <c r="AD18" s="237" t="n"/>
      <c r="AE18" s="238" t="n"/>
      <c r="AF18" s="239" t="n"/>
      <c r="AG18" s="233" t="n"/>
      <c r="AH18" s="233" t="n"/>
      <c r="AI18" s="233" t="n"/>
      <c r="AJ18" s="233" t="n"/>
      <c r="AK18" s="233" t="n"/>
      <c r="AL18" s="233" t="n"/>
      <c r="AM18" s="233" t="n"/>
      <c r="AN18" s="233" t="n"/>
      <c r="AO18" s="233" t="n"/>
      <c r="AP18" s="237" t="n"/>
    </row>
    <row r="19" ht="15.75" customHeight="1" s="228">
      <c r="A19" s="15" t="n"/>
      <c r="B19" s="125" t="n"/>
      <c r="C19" s="126" t="n"/>
      <c r="D19" s="87" t="inlineStr">
        <is>
          <t>減少</t>
        </is>
      </c>
      <c r="E19" s="87" t="n"/>
      <c r="F19" s="125" t="n"/>
      <c r="G19" s="233" t="n"/>
      <c r="H19" s="233" t="n"/>
      <c r="I19" s="233" t="n"/>
      <c r="J19" s="233" t="n"/>
      <c r="K19" s="233" t="n"/>
      <c r="L19" s="233" t="n"/>
      <c r="M19" s="233" t="n"/>
      <c r="N19" s="233" t="n"/>
      <c r="O19" s="233" t="n"/>
      <c r="P19" s="233" t="n"/>
      <c r="Q19" s="234" t="n"/>
      <c r="R19" s="235" t="n"/>
      <c r="S19" s="236" t="n"/>
      <c r="T19" s="233" t="n"/>
      <c r="U19" s="233" t="n"/>
      <c r="V19" s="233" t="n"/>
      <c r="W19" s="233" t="n"/>
      <c r="X19" s="233" t="n"/>
      <c r="Y19" s="233" t="n"/>
      <c r="Z19" s="233" t="n"/>
      <c r="AA19" s="233" t="n"/>
      <c r="AB19" s="233" t="n"/>
      <c r="AC19" s="233" t="n"/>
      <c r="AD19" s="237" t="n"/>
      <c r="AE19" s="238" t="n"/>
      <c r="AF19" s="239" t="n"/>
      <c r="AG19" s="233" t="n"/>
      <c r="AH19" s="233" t="n"/>
      <c r="AI19" s="233" t="n"/>
      <c r="AJ19" s="233" t="n"/>
      <c r="AK19" s="233" t="n"/>
      <c r="AL19" s="233" t="n"/>
      <c r="AM19" s="233" t="n"/>
      <c r="AN19" s="233" t="n"/>
      <c r="AO19" s="233" t="n"/>
      <c r="AP19" s="237" t="n"/>
    </row>
    <row r="20" ht="15.75" customHeight="1" s="228">
      <c r="A20" s="15" t="n"/>
      <c r="B20" s="97" t="n"/>
      <c r="C20" s="128" t="inlineStr">
        <is>
          <t>看護</t>
        </is>
      </c>
      <c r="D20" s="128" t="n"/>
      <c r="E20" s="119" t="n"/>
      <c r="F20" s="119" t="n"/>
      <c r="G20" s="135">
        <f>G21-G22</f>
        <v/>
      </c>
      <c r="H20" s="135">
        <f>H21-H22+G20</f>
        <v/>
      </c>
      <c r="I20" s="135">
        <f>I21-I22+H20</f>
        <v/>
      </c>
      <c r="J20" s="135">
        <f>J21-J22+I20</f>
        <v/>
      </c>
      <c r="K20" s="135">
        <f>K21-K22+J20</f>
        <v/>
      </c>
      <c r="L20" s="135">
        <f>L21-L22+K20</f>
        <v/>
      </c>
      <c r="M20" s="135">
        <f>M21-M22+L20</f>
        <v/>
      </c>
      <c r="N20" s="135">
        <f>N21-N22+M20</f>
        <v/>
      </c>
      <c r="O20" s="135">
        <f>O21-O22+N20</f>
        <v/>
      </c>
      <c r="P20" s="135">
        <f>P21-P22+O20</f>
        <v/>
      </c>
      <c r="Q20" s="135">
        <f>Q21-Q22+P20</f>
        <v/>
      </c>
      <c r="R20" s="136">
        <f>R21-R22+Q20</f>
        <v/>
      </c>
      <c r="S20" s="137">
        <f>S21-S22+R20</f>
        <v/>
      </c>
      <c r="T20" s="135">
        <f>T21-T22+S20</f>
        <v/>
      </c>
      <c r="U20" s="135">
        <f>U21-U22+T20</f>
        <v/>
      </c>
      <c r="V20" s="135">
        <f>V21-V22+U20</f>
        <v/>
      </c>
      <c r="W20" s="135">
        <f>W21-W22+V20</f>
        <v/>
      </c>
      <c r="X20" s="135">
        <f>X21-X22+W20</f>
        <v/>
      </c>
      <c r="Y20" s="135">
        <f>Y21-Y22+X20</f>
        <v/>
      </c>
      <c r="Z20" s="135">
        <f>Z21-Z22+Y20</f>
        <v/>
      </c>
      <c r="AA20" s="135">
        <f>AA21-AA22+Z20</f>
        <v/>
      </c>
      <c r="AB20" s="135">
        <f>AB21-AB22+AA20</f>
        <v/>
      </c>
      <c r="AC20" s="135">
        <f>AC21-AC22+AB20</f>
        <v/>
      </c>
      <c r="AD20" s="136">
        <f>AD21-AD22+AC20</f>
        <v/>
      </c>
      <c r="AE20" s="138">
        <f>AE21-AE22+AD20</f>
        <v/>
      </c>
      <c r="AF20" s="135">
        <f>AF21-AF22+AE20</f>
        <v/>
      </c>
      <c r="AG20" s="135">
        <f>AG21-AG22+AF20</f>
        <v/>
      </c>
      <c r="AH20" s="135">
        <f>AH21-AH22+AG20</f>
        <v/>
      </c>
      <c r="AI20" s="135">
        <f>AI21-AI22+AH20</f>
        <v/>
      </c>
      <c r="AJ20" s="135">
        <f>AJ21-AJ22+AI20</f>
        <v/>
      </c>
      <c r="AK20" s="135">
        <f>AK21-AK22+AJ20</f>
        <v/>
      </c>
      <c r="AL20" s="135">
        <f>AL21-AL22+AK20</f>
        <v/>
      </c>
      <c r="AM20" s="135">
        <f>AM21-AM22+AL20</f>
        <v/>
      </c>
      <c r="AN20" s="135">
        <f>AN21-AN22+AM20</f>
        <v/>
      </c>
      <c r="AO20" s="135">
        <f>AO21-AO22+AN20</f>
        <v/>
      </c>
      <c r="AP20" s="136">
        <f>AP21-AP22+AO20</f>
        <v/>
      </c>
    </row>
    <row r="21" ht="15.75" customHeight="1" s="228">
      <c r="A21" s="133" t="n"/>
      <c r="B21" s="50" t="n"/>
      <c r="C21" s="134" t="n"/>
      <c r="D21" s="87" t="inlineStr">
        <is>
          <t>増加</t>
        </is>
      </c>
      <c r="E21" s="87" t="n"/>
      <c r="F21" s="125" t="n"/>
      <c r="G21" s="233" t="n"/>
      <c r="H21" s="233" t="n"/>
      <c r="I21" s="233" t="n"/>
      <c r="J21" s="233" t="n"/>
      <c r="K21" s="233" t="n"/>
      <c r="L21" s="233" t="n"/>
      <c r="M21" s="233" t="n"/>
      <c r="N21" s="233" t="n"/>
      <c r="O21" s="233" t="n"/>
      <c r="P21" s="233" t="n"/>
      <c r="Q21" s="234" t="n"/>
      <c r="R21" s="235" t="n"/>
      <c r="S21" s="236" t="n"/>
      <c r="T21" s="233" t="n"/>
      <c r="U21" s="233" t="n"/>
      <c r="V21" s="233" t="n"/>
      <c r="W21" s="233" t="n"/>
      <c r="X21" s="233" t="n"/>
      <c r="Y21" s="233" t="n"/>
      <c r="Z21" s="233" t="n"/>
      <c r="AA21" s="233" t="n"/>
      <c r="AB21" s="233" t="n"/>
      <c r="AC21" s="233" t="n"/>
      <c r="AD21" s="237" t="n"/>
      <c r="AE21" s="238" t="n"/>
      <c r="AF21" s="239" t="n"/>
      <c r="AG21" s="233" t="n"/>
      <c r="AH21" s="233" t="n"/>
      <c r="AI21" s="233" t="n"/>
      <c r="AJ21" s="233" t="n"/>
      <c r="AK21" s="233" t="n"/>
      <c r="AL21" s="233" t="n"/>
      <c r="AM21" s="233" t="n"/>
      <c r="AN21" s="233" t="n"/>
      <c r="AO21" s="233" t="n"/>
      <c r="AP21" s="237" t="n"/>
    </row>
    <row r="22" ht="15.75" customHeight="1" s="228">
      <c r="A22" s="133" t="n"/>
      <c r="B22" s="50" t="n"/>
      <c r="C22" s="134" t="n"/>
      <c r="D22" s="87" t="inlineStr">
        <is>
          <t>減少</t>
        </is>
      </c>
      <c r="E22" s="87" t="n"/>
      <c r="F22" s="125" t="n"/>
      <c r="G22" s="233" t="n"/>
      <c r="H22" s="233" t="n"/>
      <c r="I22" s="233" t="n"/>
      <c r="J22" s="233" t="n"/>
      <c r="K22" s="233" t="n"/>
      <c r="L22" s="233" t="n"/>
      <c r="M22" s="233" t="n"/>
      <c r="N22" s="233" t="n"/>
      <c r="O22" s="233" t="n"/>
      <c r="P22" s="233" t="n"/>
      <c r="Q22" s="234" t="n"/>
      <c r="R22" s="235" t="n"/>
      <c r="S22" s="236" t="n"/>
      <c r="T22" s="233" t="n"/>
      <c r="U22" s="233" t="n"/>
      <c r="V22" s="233" t="n"/>
      <c r="W22" s="233" t="n"/>
      <c r="X22" s="233" t="n"/>
      <c r="Y22" s="233" t="n"/>
      <c r="Z22" s="233" t="n"/>
      <c r="AA22" s="233" t="n"/>
      <c r="AB22" s="233" t="n"/>
      <c r="AC22" s="233" t="n"/>
      <c r="AD22" s="237" t="n"/>
      <c r="AE22" s="238" t="n"/>
      <c r="AF22" s="239" t="n"/>
      <c r="AG22" s="233" t="n"/>
      <c r="AH22" s="233" t="n"/>
      <c r="AI22" s="233" t="n"/>
      <c r="AJ22" s="233" t="n"/>
      <c r="AK22" s="233" t="n"/>
      <c r="AL22" s="233" t="n"/>
      <c r="AM22" s="233" t="n"/>
      <c r="AN22" s="233" t="n"/>
      <c r="AO22" s="233" t="n"/>
      <c r="AP22" s="237" t="n"/>
    </row>
    <row r="23" ht="15.75" customHeight="1" s="228">
      <c r="A23" s="15" t="n"/>
      <c r="B23" s="97" t="n"/>
      <c r="C23" s="128" t="inlineStr">
        <is>
          <t>リハビリ</t>
        </is>
      </c>
      <c r="D23" s="128" t="n"/>
      <c r="E23" s="97" t="n"/>
      <c r="F23" s="97" t="n"/>
      <c r="G23" s="135">
        <f>G24-G25</f>
        <v/>
      </c>
      <c r="H23" s="135">
        <f>G23+H24-H25</f>
        <v/>
      </c>
      <c r="I23" s="135">
        <f>H23+I24-I25</f>
        <v/>
      </c>
      <c r="J23" s="135">
        <f>I23+J24-J25</f>
        <v/>
      </c>
      <c r="K23" s="135">
        <f>J23+K24-K25</f>
        <v/>
      </c>
      <c r="L23" s="135">
        <f>K23+L24-L25</f>
        <v/>
      </c>
      <c r="M23" s="135">
        <f>L23+M24-M25</f>
        <v/>
      </c>
      <c r="N23" s="135">
        <f>M23+N24-N25</f>
        <v/>
      </c>
      <c r="O23" s="135">
        <f>N23+O24-O25</f>
        <v/>
      </c>
      <c r="P23" s="135">
        <f>O23+P24-P25</f>
        <v/>
      </c>
      <c r="Q23" s="135">
        <f>P23+Q24-Q25</f>
        <v/>
      </c>
      <c r="R23" s="136">
        <f>Q23+R24-R25</f>
        <v/>
      </c>
      <c r="S23" s="137">
        <f>R23+S24-S25</f>
        <v/>
      </c>
      <c r="T23" s="135">
        <f>S23+T24-T25</f>
        <v/>
      </c>
      <c r="U23" s="135">
        <f>T23+U24-U25</f>
        <v/>
      </c>
      <c r="V23" s="135">
        <f>U23+V24-V25</f>
        <v/>
      </c>
      <c r="W23" s="135">
        <f>V23+W24-W25</f>
        <v/>
      </c>
      <c r="X23" s="135">
        <f>W23+X24-X25</f>
        <v/>
      </c>
      <c r="Y23" s="135">
        <f>X23+Y24-Y25</f>
        <v/>
      </c>
      <c r="Z23" s="135">
        <f>Y23+Z24-Z25</f>
        <v/>
      </c>
      <c r="AA23" s="135">
        <f>Z23+AA24-AA25</f>
        <v/>
      </c>
      <c r="AB23" s="135">
        <f>AA23+AB24-AB25</f>
        <v/>
      </c>
      <c r="AC23" s="135">
        <f>AB23+AC24-AC25</f>
        <v/>
      </c>
      <c r="AD23" s="136">
        <f>AC23+AD24-AD25</f>
        <v/>
      </c>
      <c r="AE23" s="138">
        <f>AD23+AE24-AE25</f>
        <v/>
      </c>
      <c r="AF23" s="135">
        <f>AE23+AF24-AF25</f>
        <v/>
      </c>
      <c r="AG23" s="135">
        <f>AF23+AG24-AG25</f>
        <v/>
      </c>
      <c r="AH23" s="135">
        <f>AG23+AH24-AH25</f>
        <v/>
      </c>
      <c r="AI23" s="135">
        <f>AH23+AI24-AI25</f>
        <v/>
      </c>
      <c r="AJ23" s="135">
        <f>AI23+AJ24-AJ25</f>
        <v/>
      </c>
      <c r="AK23" s="135">
        <f>AJ23+AK24-AK25</f>
        <v/>
      </c>
      <c r="AL23" s="135">
        <f>AK23+AL24-AL25</f>
        <v/>
      </c>
      <c r="AM23" s="135">
        <f>AL23+AM24-AM25</f>
        <v/>
      </c>
      <c r="AN23" s="135">
        <f>AM23+AN24-AN25</f>
        <v/>
      </c>
      <c r="AO23" s="135">
        <f>AN23+AO24-AO25</f>
        <v/>
      </c>
      <c r="AP23" s="136">
        <f>AO23+AP24-AP25</f>
        <v/>
      </c>
    </row>
    <row r="24" ht="15.75" customHeight="1" s="228">
      <c r="A24" s="15" t="n"/>
      <c r="B24" s="50" t="n"/>
      <c r="C24" s="50" t="n"/>
      <c r="D24" s="87" t="inlineStr">
        <is>
          <t>増加</t>
        </is>
      </c>
      <c r="E24" s="87" t="n"/>
      <c r="F24" s="125" t="n"/>
      <c r="G24" s="233" t="n"/>
      <c r="H24" s="233" t="n"/>
      <c r="I24" s="233" t="n"/>
      <c r="J24" s="233" t="n"/>
      <c r="K24" s="233" t="n"/>
      <c r="L24" s="233" t="n"/>
      <c r="M24" s="233" t="n"/>
      <c r="N24" s="233" t="n"/>
      <c r="O24" s="233" t="n"/>
      <c r="P24" s="233" t="n"/>
      <c r="Q24" s="234" t="n"/>
      <c r="R24" s="235" t="n"/>
      <c r="S24" s="236" t="n"/>
      <c r="T24" s="233" t="n"/>
      <c r="U24" s="233" t="n"/>
      <c r="V24" s="233" t="n"/>
      <c r="W24" s="233" t="n"/>
      <c r="X24" s="233" t="n"/>
      <c r="Y24" s="233" t="n"/>
      <c r="Z24" s="233" t="n"/>
      <c r="AA24" s="233" t="n"/>
      <c r="AB24" s="233" t="n"/>
      <c r="AC24" s="233" t="n"/>
      <c r="AD24" s="237" t="n"/>
      <c r="AE24" s="238" t="n"/>
      <c r="AF24" s="239" t="n"/>
      <c r="AG24" s="233" t="n"/>
      <c r="AH24" s="233" t="n"/>
      <c r="AI24" s="233" t="n"/>
      <c r="AJ24" s="233" t="n"/>
      <c r="AK24" s="233" t="n"/>
      <c r="AL24" s="233" t="n"/>
      <c r="AM24" s="233" t="n"/>
      <c r="AN24" s="233" t="n"/>
      <c r="AO24" s="233" t="n"/>
      <c r="AP24" s="237" t="n"/>
    </row>
    <row r="25" ht="15.75" customHeight="1" s="228">
      <c r="A25" s="15" t="n"/>
      <c r="B25" s="50" t="n"/>
      <c r="C25" s="50" t="n"/>
      <c r="D25" s="87" t="inlineStr">
        <is>
          <t>減少</t>
        </is>
      </c>
      <c r="E25" s="87" t="n"/>
      <c r="F25" s="125" t="n"/>
      <c r="G25" s="233" t="n"/>
      <c r="H25" s="233" t="n"/>
      <c r="I25" s="233" t="n"/>
      <c r="J25" s="233" t="n"/>
      <c r="K25" s="233" t="n"/>
      <c r="L25" s="233" t="n"/>
      <c r="M25" s="233" t="n"/>
      <c r="N25" s="233" t="n"/>
      <c r="O25" s="233" t="n"/>
      <c r="P25" s="233" t="n"/>
      <c r="Q25" s="234" t="n"/>
      <c r="R25" s="235" t="n"/>
      <c r="S25" s="236" t="n"/>
      <c r="T25" s="233" t="n"/>
      <c r="U25" s="233" t="n"/>
      <c r="V25" s="233" t="n"/>
      <c r="W25" s="233" t="n"/>
      <c r="X25" s="233" t="n"/>
      <c r="Y25" s="233" t="n"/>
      <c r="Z25" s="233" t="n"/>
      <c r="AA25" s="233" t="n"/>
      <c r="AB25" s="233" t="n"/>
      <c r="AC25" s="233" t="n"/>
      <c r="AD25" s="237" t="n"/>
      <c r="AE25" s="238" t="n"/>
      <c r="AF25" s="239" t="n"/>
      <c r="AG25" s="233" t="n"/>
      <c r="AH25" s="233" t="n"/>
      <c r="AI25" s="233" t="n"/>
      <c r="AJ25" s="233" t="n"/>
      <c r="AK25" s="233" t="n"/>
      <c r="AL25" s="233" t="n"/>
      <c r="AM25" s="233" t="n"/>
      <c r="AN25" s="233" t="n"/>
      <c r="AO25" s="233" t="n"/>
      <c r="AP25" s="237" t="n"/>
    </row>
    <row r="26" ht="15.75" customHeight="1" s="228">
      <c r="A26" s="24" t="inlineStr">
        <is>
          <t>財務数値</t>
        </is>
      </c>
      <c r="B26" s="25" t="n"/>
      <c r="C26" s="30" t="n"/>
      <c r="D26" s="30" t="n"/>
      <c r="E26" s="45" t="n"/>
      <c r="F26" s="139" t="n"/>
      <c r="G26" s="140" t="n"/>
      <c r="H26" s="140" t="n"/>
      <c r="I26" s="140" t="n"/>
      <c r="J26" s="140" t="n"/>
      <c r="K26" s="140" t="n"/>
      <c r="L26" s="140" t="n"/>
      <c r="M26" s="140" t="n"/>
      <c r="N26" s="140" t="n"/>
      <c r="O26" s="140" t="n"/>
      <c r="P26" s="140" t="n"/>
      <c r="Q26" s="140" t="n"/>
      <c r="R26" s="141" t="n"/>
      <c r="S26" s="142" t="n"/>
      <c r="T26" s="140" t="n"/>
      <c r="U26" s="140" t="n"/>
      <c r="V26" s="140" t="n"/>
      <c r="W26" s="140" t="n"/>
      <c r="X26" s="140" t="n"/>
      <c r="Y26" s="140" t="n"/>
      <c r="Z26" s="140" t="n"/>
      <c r="AA26" s="140" t="n"/>
      <c r="AB26" s="140" t="n"/>
      <c r="AC26" s="140" t="n"/>
      <c r="AD26" s="141" t="n"/>
      <c r="AE26" s="142" t="n"/>
      <c r="AF26" s="140" t="n"/>
      <c r="AG26" s="140" t="n"/>
      <c r="AH26" s="140" t="n"/>
      <c r="AI26" s="140" t="n"/>
      <c r="AJ26" s="140" t="n"/>
      <c r="AK26" s="140" t="n"/>
      <c r="AL26" s="140" t="n"/>
      <c r="AM26" s="140" t="n"/>
      <c r="AN26" s="140" t="n"/>
      <c r="AO26" s="140" t="n"/>
      <c r="AP26" s="141" t="n"/>
    </row>
    <row r="27" ht="15.75" customHeight="1" s="228">
      <c r="A27" s="15" t="n"/>
      <c r="B27" s="143" t="inlineStr">
        <is>
          <t>売上高</t>
        </is>
      </c>
      <c r="C27" s="143" t="n"/>
      <c r="D27" s="144" t="n"/>
      <c r="E27" s="144" t="n"/>
      <c r="F27" s="144" t="n"/>
      <c r="G27" s="145">
        <f>G28*G29</f>
        <v/>
      </c>
      <c r="H27" s="145">
        <f>H28*H29</f>
        <v/>
      </c>
      <c r="I27" s="145">
        <f>I28*I29</f>
        <v/>
      </c>
      <c r="J27" s="145">
        <f>J28*J29</f>
        <v/>
      </c>
      <c r="K27" s="145">
        <f>K28*K29</f>
        <v/>
      </c>
      <c r="L27" s="145">
        <f>L28*L29</f>
        <v/>
      </c>
      <c r="M27" s="145">
        <f>M28*M29</f>
        <v/>
      </c>
      <c r="N27" s="145">
        <f>N28*N29</f>
        <v/>
      </c>
      <c r="O27" s="145">
        <f>O28*O29</f>
        <v/>
      </c>
      <c r="P27" s="145">
        <f>P28*P29</f>
        <v/>
      </c>
      <c r="Q27" s="145">
        <f>Q28*Q29</f>
        <v/>
      </c>
      <c r="R27" s="148">
        <f>R28*R29</f>
        <v/>
      </c>
      <c r="S27" s="149">
        <f>S28*S29</f>
        <v/>
      </c>
      <c r="T27" s="145">
        <f>T28*T29</f>
        <v/>
      </c>
      <c r="U27" s="145">
        <f>U28*U29</f>
        <v/>
      </c>
      <c r="V27" s="145">
        <f>V28*V29</f>
        <v/>
      </c>
      <c r="W27" s="145">
        <f>W28*W29</f>
        <v/>
      </c>
      <c r="X27" s="145">
        <f>X28*X29</f>
        <v/>
      </c>
      <c r="Y27" s="145">
        <f>Y28*Y29</f>
        <v/>
      </c>
      <c r="Z27" s="145">
        <f>Z28*Z29</f>
        <v/>
      </c>
      <c r="AA27" s="145">
        <f>AA28*AA29</f>
        <v/>
      </c>
      <c r="AB27" s="145">
        <f>AB28*AB29</f>
        <v/>
      </c>
      <c r="AC27" s="145">
        <f>AC28*AC29</f>
        <v/>
      </c>
      <c r="AD27" s="148">
        <f>AD28*AD29</f>
        <v/>
      </c>
      <c r="AE27" s="150">
        <f>AE28*AE29</f>
        <v/>
      </c>
      <c r="AF27" s="151">
        <f>AF28*AF29</f>
        <v/>
      </c>
      <c r="AG27" s="145">
        <f>AG28*AG29</f>
        <v/>
      </c>
      <c r="AH27" s="145">
        <f>AH28*AH29</f>
        <v/>
      </c>
      <c r="AI27" s="145">
        <f>AI28*AI29</f>
        <v/>
      </c>
      <c r="AJ27" s="145">
        <f>AJ28*AJ29</f>
        <v/>
      </c>
      <c r="AK27" s="145">
        <f>AK28*AK29</f>
        <v/>
      </c>
      <c r="AL27" s="145">
        <f>AL28*AL29</f>
        <v/>
      </c>
      <c r="AM27" s="145">
        <f>AM28*AM29</f>
        <v/>
      </c>
      <c r="AN27" s="145">
        <f>AN28*AN29</f>
        <v/>
      </c>
      <c r="AO27" s="145">
        <f>AO28*AO29</f>
        <v/>
      </c>
      <c r="AP27" s="148">
        <f>AP28*AP29</f>
        <v/>
      </c>
    </row>
    <row r="28" ht="15.75" customHeight="1" s="228">
      <c r="A28" s="15" t="n"/>
      <c r="B28" s="154" t="n"/>
      <c r="C28" s="153" t="n"/>
      <c r="D28" s="154" t="inlineStr">
        <is>
          <t>件数</t>
        </is>
      </c>
      <c r="E28" s="154" t="n"/>
      <c r="F28" s="154" t="n"/>
      <c r="G28" s="240" t="n"/>
      <c r="H28" s="240" t="n"/>
      <c r="I28" s="240" t="n"/>
      <c r="J28" s="240" t="n"/>
      <c r="K28" s="240" t="n"/>
      <c r="L28" s="240" t="n"/>
      <c r="M28" s="240" t="n"/>
      <c r="N28" s="240" t="n"/>
      <c r="O28" s="240" t="n"/>
      <c r="P28" s="240" t="n"/>
      <c r="Q28" s="240" t="n"/>
      <c r="R28" s="241" t="n"/>
      <c r="S28" s="242" t="n"/>
      <c r="T28" s="240" t="n"/>
      <c r="U28" s="240" t="n"/>
      <c r="V28" s="240" t="n"/>
      <c r="W28" s="240" t="n"/>
      <c r="X28" s="240" t="n"/>
      <c r="Y28" s="240" t="n"/>
      <c r="Z28" s="240" t="n"/>
      <c r="AA28" s="240" t="n"/>
      <c r="AB28" s="240" t="n"/>
      <c r="AC28" s="240" t="n"/>
      <c r="AD28" s="241" t="n"/>
      <c r="AE28" s="242" t="n"/>
      <c r="AF28" s="240" t="n"/>
      <c r="AG28" s="240" t="n"/>
      <c r="AH28" s="240" t="n"/>
      <c r="AI28" s="240" t="n"/>
      <c r="AJ28" s="240" t="n"/>
      <c r="AK28" s="240" t="n"/>
      <c r="AL28" s="240" t="n"/>
      <c r="AM28" s="240" t="n"/>
      <c r="AN28" s="240" t="n"/>
      <c r="AO28" s="240" t="n"/>
      <c r="AP28" s="241" t="n"/>
    </row>
    <row r="29" ht="15.75" customHeight="1" s="228">
      <c r="A29" s="15" t="n"/>
      <c r="B29" s="154" t="n"/>
      <c r="C29" s="153" t="n"/>
      <c r="D29" s="154" t="inlineStr">
        <is>
          <t>単価</t>
        </is>
      </c>
      <c r="E29" s="154" t="n"/>
      <c r="F29" s="154" t="n"/>
      <c r="G29" s="240" t="n"/>
      <c r="H29" s="240" t="n"/>
      <c r="I29" s="240" t="n"/>
      <c r="J29" s="240" t="n"/>
      <c r="K29" s="240" t="n"/>
      <c r="L29" s="240" t="n"/>
      <c r="M29" s="240" t="n"/>
      <c r="N29" s="240" t="n"/>
      <c r="O29" s="240" t="n"/>
      <c r="P29" s="240" t="n"/>
      <c r="Q29" s="240" t="n"/>
      <c r="R29" s="241" t="n"/>
      <c r="S29" s="242" t="n"/>
      <c r="T29" s="240" t="n"/>
      <c r="U29" s="240" t="n"/>
      <c r="V29" s="240" t="n"/>
      <c r="W29" s="240" t="n"/>
      <c r="X29" s="240" t="n"/>
      <c r="Y29" s="240" t="n"/>
      <c r="Z29" s="240" t="n"/>
      <c r="AA29" s="240" t="n"/>
      <c r="AB29" s="240" t="n"/>
      <c r="AC29" s="240" t="n"/>
      <c r="AD29" s="241" t="n"/>
      <c r="AE29" s="242" t="n"/>
      <c r="AF29" s="240" t="n"/>
      <c r="AG29" s="240" t="n"/>
      <c r="AH29" s="240" t="n"/>
      <c r="AI29" s="240" t="n"/>
      <c r="AJ29" s="240" t="n"/>
      <c r="AK29" s="240" t="n"/>
      <c r="AL29" s="240" t="n"/>
      <c r="AM29" s="240" t="n"/>
      <c r="AN29" s="240" t="n"/>
      <c r="AO29" s="240" t="n"/>
      <c r="AP29" s="241" t="n"/>
    </row>
    <row r="30" ht="15.75" customHeight="1" s="228">
      <c r="A30" s="15" t="n"/>
      <c r="B30" s="178" t="inlineStr">
        <is>
          <t>人件費</t>
        </is>
      </c>
      <c r="C30" s="159" t="n"/>
      <c r="D30" s="160" t="n"/>
      <c r="E30" s="160" t="n"/>
      <c r="F30" s="160" t="n"/>
      <c r="G30" s="161" t="n"/>
      <c r="H30" s="161">
        <f>H31+H35+H36+H37</f>
        <v/>
      </c>
      <c r="I30" s="161">
        <f>I31+I35+I36+I37</f>
        <v/>
      </c>
      <c r="J30" s="161">
        <f>J31+J35+J36+J37</f>
        <v/>
      </c>
      <c r="K30" s="161">
        <f>K31+K35+K36+K37</f>
        <v/>
      </c>
      <c r="L30" s="161">
        <f>L31+L35+L36+L37</f>
        <v/>
      </c>
      <c r="M30" s="161">
        <f>M31+M35+M36+M37</f>
        <v/>
      </c>
      <c r="N30" s="161">
        <f>N31+N35+N36+N37</f>
        <v/>
      </c>
      <c r="O30" s="161">
        <f>O31+O35+O36+O37</f>
        <v/>
      </c>
      <c r="P30" s="161">
        <f>P31+P35+P36+P37</f>
        <v/>
      </c>
      <c r="Q30" s="162">
        <f>Q31+Q35+Q36+Q37</f>
        <v/>
      </c>
      <c r="R30" s="163">
        <f>R31+R35+R36+R37</f>
        <v/>
      </c>
      <c r="S30" s="164">
        <f>S31+S35+S36+S37</f>
        <v/>
      </c>
      <c r="T30" s="161">
        <f>T31+T35+T36+T37</f>
        <v/>
      </c>
      <c r="U30" s="161">
        <f>U31+U35+U36+U37</f>
        <v/>
      </c>
      <c r="V30" s="161">
        <f>V31+V35+V36+V37</f>
        <v/>
      </c>
      <c r="W30" s="161">
        <f>W31+W35+W36+W37</f>
        <v/>
      </c>
      <c r="X30" s="161">
        <f>X31+X35+X36+X37</f>
        <v/>
      </c>
      <c r="Y30" s="161">
        <f>Y31+Y35+Y36+Y37</f>
        <v/>
      </c>
      <c r="Z30" s="161">
        <f>Z31+Z35+Z36+Z37</f>
        <v/>
      </c>
      <c r="AA30" s="161">
        <f>AA31+AA35+AA36+AA37</f>
        <v/>
      </c>
      <c r="AB30" s="161">
        <f>AB31+AB35+AB36+AB37</f>
        <v/>
      </c>
      <c r="AC30" s="161">
        <f>AC31+AC35+AC36+AC37</f>
        <v/>
      </c>
      <c r="AD30" s="165">
        <f>AD31+AD35+AD36+AD37</f>
        <v/>
      </c>
      <c r="AE30" s="166">
        <f>AE31+AE35+AE36+AE37</f>
        <v/>
      </c>
      <c r="AF30" s="167">
        <f>AF31+AF35+AF36+AF37</f>
        <v/>
      </c>
      <c r="AG30" s="161">
        <f>AG31+AG35+AG36+AG37</f>
        <v/>
      </c>
      <c r="AH30" s="161">
        <f>AH31+AH35+AH36+AH37</f>
        <v/>
      </c>
      <c r="AI30" s="161">
        <f>AI31+AI35+AI36+AI37</f>
        <v/>
      </c>
      <c r="AJ30" s="161">
        <f>AJ31+AJ35+AJ36+AJ37</f>
        <v/>
      </c>
      <c r="AK30" s="161">
        <f>AK31+AK35+AK36+AK37</f>
        <v/>
      </c>
      <c r="AL30" s="161">
        <f>AL31+AL35+AL36+AL37</f>
        <v/>
      </c>
      <c r="AM30" s="161">
        <f>AM31+AM35+AM36+AM37</f>
        <v/>
      </c>
      <c r="AN30" s="161">
        <f>AN31+AN35+AN36+AN37</f>
        <v/>
      </c>
      <c r="AO30" s="161">
        <f>AO31+AO35+AO36+AO37</f>
        <v/>
      </c>
      <c r="AP30" s="165">
        <f>AP31+AP35+AP36+AP37</f>
        <v/>
      </c>
    </row>
    <row r="31" ht="15.75" customHeight="1" s="228">
      <c r="A31" s="15" t="n"/>
      <c r="B31" s="168" t="n"/>
      <c r="C31" s="198" t="inlineStr">
        <is>
          <t>給与合計</t>
        </is>
      </c>
      <c r="D31" s="168" t="n"/>
      <c r="E31" s="168" t="n"/>
      <c r="F31" s="168" t="n"/>
      <c r="G31" s="199" t="n"/>
      <c r="H31" s="199">
        <f>SUM(H32:H34)</f>
        <v/>
      </c>
      <c r="I31" s="199">
        <f>SUM(I32:I34)</f>
        <v/>
      </c>
      <c r="J31" s="199">
        <f>SUM(J32:J34)</f>
        <v/>
      </c>
      <c r="K31" s="199">
        <f>SUM(K32:K34)</f>
        <v/>
      </c>
      <c r="L31" s="199">
        <f>SUM(L32:L34)</f>
        <v/>
      </c>
      <c r="M31" s="199">
        <f>SUM(M32:M34)</f>
        <v/>
      </c>
      <c r="N31" s="199">
        <f>SUM(N32:N34)</f>
        <v/>
      </c>
      <c r="O31" s="199">
        <f>SUM(O32:O34)</f>
        <v/>
      </c>
      <c r="P31" s="199">
        <f>SUM(P32:P34)</f>
        <v/>
      </c>
      <c r="Q31" s="199">
        <f>SUM(Q32:Q34)</f>
        <v/>
      </c>
      <c r="R31" s="200">
        <f>SUM(R32:R34)</f>
        <v/>
      </c>
      <c r="S31" s="172">
        <f>SUM(S32:S34)</f>
        <v/>
      </c>
      <c r="T31" s="199">
        <f>SUM(T32:T34)</f>
        <v/>
      </c>
      <c r="U31" s="199">
        <f>SUM(U32:U34)</f>
        <v/>
      </c>
      <c r="V31" s="199">
        <f>SUM(V32:V34)</f>
        <v/>
      </c>
      <c r="W31" s="199">
        <f>SUM(W32:W34)</f>
        <v/>
      </c>
      <c r="X31" s="199">
        <f>SUM(X32:X34)</f>
        <v/>
      </c>
      <c r="Y31" s="199">
        <f>SUM(Y32:Y34)</f>
        <v/>
      </c>
      <c r="Z31" s="199">
        <f>SUM(Z32:Z34)</f>
        <v/>
      </c>
      <c r="AA31" s="199">
        <f>SUM(AA32:AA34)</f>
        <v/>
      </c>
      <c r="AB31" s="199">
        <f>SUM(AB32:AB34)</f>
        <v/>
      </c>
      <c r="AC31" s="199">
        <f>SUM(AC32:AC34)</f>
        <v/>
      </c>
      <c r="AD31" s="200">
        <f>SUM(AD32:AD34)</f>
        <v/>
      </c>
      <c r="AE31" s="172">
        <f>SUM(AE32:AE34)</f>
        <v/>
      </c>
      <c r="AF31" s="199">
        <f>SUM(AF32:AF34)</f>
        <v/>
      </c>
      <c r="AG31" s="199">
        <f>SUM(AG32:AG34)</f>
        <v/>
      </c>
      <c r="AH31" s="199">
        <f>SUM(AH32:AH34)</f>
        <v/>
      </c>
      <c r="AI31" s="199">
        <f>SUM(AI32:AI34)</f>
        <v/>
      </c>
      <c r="AJ31" s="199">
        <f>SUM(AJ32:AJ34)</f>
        <v/>
      </c>
      <c r="AK31" s="199">
        <f>SUM(AK32:AK34)</f>
        <v/>
      </c>
      <c r="AL31" s="199">
        <f>SUM(AL32:AL34)</f>
        <v/>
      </c>
      <c r="AM31" s="199">
        <f>SUM(AM32:AM34)</f>
        <v/>
      </c>
      <c r="AN31" s="199">
        <f>SUM(AN32:AN34)</f>
        <v/>
      </c>
      <c r="AO31" s="199">
        <f>SUM(AO32:AO34)</f>
        <v/>
      </c>
      <c r="AP31" s="200">
        <f>SUM(AP32:AP34)</f>
        <v/>
      </c>
    </row>
    <row r="32" ht="15.75" customHeight="1" s="228">
      <c r="A32" s="15" t="n"/>
      <c r="B32" s="168" t="n"/>
      <c r="C32" s="198" t="n"/>
      <c r="D32" s="198" t="inlineStr">
        <is>
          <t>管理職（看護/リハ）</t>
        </is>
      </c>
      <c r="E32" s="168" t="n"/>
      <c r="F32" s="168" t="n"/>
      <c r="G32" s="199" t="n"/>
      <c r="H32" s="199">
        <f>G7*'データベース'!$D$1</f>
        <v/>
      </c>
      <c r="I32" s="199">
        <f>H7*'データベース'!$D$1</f>
        <v/>
      </c>
      <c r="J32" s="199">
        <f>I7*'データベース'!$D$1</f>
        <v/>
      </c>
      <c r="K32" s="199">
        <f>J7*'データベース'!$D$1</f>
        <v/>
      </c>
      <c r="L32" s="199">
        <f>K7*'データベース'!$D$1</f>
        <v/>
      </c>
      <c r="M32" s="199">
        <f>L7*'データベース'!$D$1</f>
        <v/>
      </c>
      <c r="N32" s="199">
        <f>M7*'データベース'!$D$1</f>
        <v/>
      </c>
      <c r="O32" s="199">
        <f>N7*'データベース'!$D$1</f>
        <v/>
      </c>
      <c r="P32" s="199">
        <f>O7*'データベース'!$D$1</f>
        <v/>
      </c>
      <c r="Q32" s="199">
        <f>P7*'データベース'!$D$1</f>
        <v/>
      </c>
      <c r="R32" s="200">
        <f>Q7*'データベース'!$D$1</f>
        <v/>
      </c>
      <c r="S32" s="172">
        <f>R7*'データベース'!$D$1</f>
        <v/>
      </c>
      <c r="T32" s="199">
        <f>S7*'データベース'!$D$1</f>
        <v/>
      </c>
      <c r="U32" s="199">
        <f>T7*'データベース'!$D$1</f>
        <v/>
      </c>
      <c r="V32" s="199">
        <f>U7*'データベース'!$D$1</f>
        <v/>
      </c>
      <c r="W32" s="199">
        <f>V7*'データベース'!$D$1</f>
        <v/>
      </c>
      <c r="X32" s="199">
        <f>W7*'データベース'!$D$1</f>
        <v/>
      </c>
      <c r="Y32" s="199">
        <f>X7*'データベース'!$D$1</f>
        <v/>
      </c>
      <c r="Z32" s="199">
        <f>Y7*'データベース'!$D$1</f>
        <v/>
      </c>
      <c r="AA32" s="199">
        <f>Z7*'データベース'!$D$1</f>
        <v/>
      </c>
      <c r="AB32" s="199">
        <f>AA7*'データベース'!$D$1</f>
        <v/>
      </c>
      <c r="AC32" s="199">
        <f>AB7*'データベース'!$D$1</f>
        <v/>
      </c>
      <c r="AD32" s="200">
        <f>AC7*'データベース'!$D$1</f>
        <v/>
      </c>
      <c r="AE32" s="172">
        <f>AD7*'データベース'!$D$1</f>
        <v/>
      </c>
      <c r="AF32" s="199">
        <f>AE7*'データベース'!$D$1</f>
        <v/>
      </c>
      <c r="AG32" s="199">
        <f>AF7*'データベース'!$D$1</f>
        <v/>
      </c>
      <c r="AH32" s="199">
        <f>AG7*'データベース'!$D$1</f>
        <v/>
      </c>
      <c r="AI32" s="199">
        <f>AH7*'データベース'!$D$1</f>
        <v/>
      </c>
      <c r="AJ32" s="199">
        <f>AI7*'データベース'!$D$1</f>
        <v/>
      </c>
      <c r="AK32" s="199">
        <f>AJ7*'データベース'!$D$1</f>
        <v/>
      </c>
      <c r="AL32" s="199">
        <f>AK7*'データベース'!$D$1</f>
        <v/>
      </c>
      <c r="AM32" s="199">
        <f>AL7*'データベース'!$D$1</f>
        <v/>
      </c>
      <c r="AN32" s="199">
        <f>AM7*'データベース'!$D$1</f>
        <v/>
      </c>
      <c r="AO32" s="199">
        <f>AN7*'データベース'!$D$1</f>
        <v/>
      </c>
      <c r="AP32" s="200">
        <f>AO7*'データベース'!$D$1</f>
        <v/>
      </c>
    </row>
    <row r="33" ht="15.75" customHeight="1" s="228">
      <c r="A33" s="15" t="n"/>
      <c r="B33" s="168" t="n"/>
      <c r="C33" s="198" t="n"/>
      <c r="D33" s="198" t="inlineStr">
        <is>
          <t>看護</t>
        </is>
      </c>
      <c r="E33" s="168" t="n"/>
      <c r="F33" s="168" t="n"/>
      <c r="G33" s="199" t="n"/>
      <c r="H33" s="199">
        <f>G10*'データベース'!$D$2</f>
        <v/>
      </c>
      <c r="I33" s="199">
        <f>H10*'データベース'!$D$2</f>
        <v/>
      </c>
      <c r="J33" s="199">
        <f>I10*'データベース'!$D$2</f>
        <v/>
      </c>
      <c r="K33" s="199">
        <f>J10*'データベース'!$D$2</f>
        <v/>
      </c>
      <c r="L33" s="199">
        <f>K10*'データベース'!$D$2</f>
        <v/>
      </c>
      <c r="M33" s="199">
        <f>L10*'データベース'!$D$2</f>
        <v/>
      </c>
      <c r="N33" s="199">
        <f>M10*'データベース'!$D$2</f>
        <v/>
      </c>
      <c r="O33" s="199">
        <f>N10*'データベース'!$D$2</f>
        <v/>
      </c>
      <c r="P33" s="199">
        <f>O10*'データベース'!$D$2</f>
        <v/>
      </c>
      <c r="Q33" s="199">
        <f>P10*'データベース'!$D$2</f>
        <v/>
      </c>
      <c r="R33" s="200">
        <f>Q10*'データベース'!$D$2</f>
        <v/>
      </c>
      <c r="S33" s="172">
        <f>R10*'データベース'!$D$2</f>
        <v/>
      </c>
      <c r="T33" s="199">
        <f>S10*'データベース'!$D$2</f>
        <v/>
      </c>
      <c r="U33" s="199">
        <f>T10*'データベース'!$D$2</f>
        <v/>
      </c>
      <c r="V33" s="199">
        <f>U10*'データベース'!$D$2</f>
        <v/>
      </c>
      <c r="W33" s="199">
        <f>V10*'データベース'!$D$2</f>
        <v/>
      </c>
      <c r="X33" s="199">
        <f>W10*'データベース'!$D$2</f>
        <v/>
      </c>
      <c r="Y33" s="199">
        <f>X10*'データベース'!$D$2</f>
        <v/>
      </c>
      <c r="Z33" s="199">
        <f>Y10*'データベース'!$D$2</f>
        <v/>
      </c>
      <c r="AA33" s="199">
        <f>Z10*'データベース'!$D$2</f>
        <v/>
      </c>
      <c r="AB33" s="199">
        <f>AA10*'データベース'!$D$2</f>
        <v/>
      </c>
      <c r="AC33" s="199">
        <f>AB10*'データベース'!$D$2</f>
        <v/>
      </c>
      <c r="AD33" s="200">
        <f>AC10*'データベース'!$D$2</f>
        <v/>
      </c>
      <c r="AE33" s="172">
        <f>AD10*'データベース'!$D$2</f>
        <v/>
      </c>
      <c r="AF33" s="199">
        <f>AE10*'データベース'!$D$2</f>
        <v/>
      </c>
      <c r="AG33" s="199">
        <f>AF10*'データベース'!$D$2</f>
        <v/>
      </c>
      <c r="AH33" s="199">
        <f>AG10*'データベース'!$D$2</f>
        <v/>
      </c>
      <c r="AI33" s="199">
        <f>AH10*'データベース'!$D$2</f>
        <v/>
      </c>
      <c r="AJ33" s="199">
        <f>AI10*'データベース'!$D$2</f>
        <v/>
      </c>
      <c r="AK33" s="199">
        <f>AJ10*'データベース'!$D$2</f>
        <v/>
      </c>
      <c r="AL33" s="199">
        <f>AK10*'データベース'!$D$2</f>
        <v/>
      </c>
      <c r="AM33" s="199">
        <f>AL10*'データベース'!$D$2</f>
        <v/>
      </c>
      <c r="AN33" s="199">
        <f>AM10*'データベース'!$D$2</f>
        <v/>
      </c>
      <c r="AO33" s="199">
        <f>AN10*'データベース'!$D$2</f>
        <v/>
      </c>
      <c r="AP33" s="200">
        <f>AO10*'データベース'!$D$2</f>
        <v/>
      </c>
    </row>
    <row r="34" ht="15.75" customHeight="1" s="228">
      <c r="A34" s="15" t="n"/>
      <c r="B34" s="168" t="n"/>
      <c r="C34" s="198" t="n"/>
      <c r="D34" s="198" t="inlineStr">
        <is>
          <t>リハビリ</t>
        </is>
      </c>
      <c r="E34" s="168" t="n"/>
      <c r="F34" s="168" t="n"/>
      <c r="G34" s="199" t="n"/>
      <c r="H34" s="199">
        <f>G13*'データベース'!$D$3</f>
        <v/>
      </c>
      <c r="I34" s="199">
        <f>H13*'データベース'!$D$3</f>
        <v/>
      </c>
      <c r="J34" s="199">
        <f>I13*'データベース'!$D$3</f>
        <v/>
      </c>
      <c r="K34" s="199">
        <f>J13*'データベース'!$D$3</f>
        <v/>
      </c>
      <c r="L34" s="199">
        <f>K13*'データベース'!$D$3</f>
        <v/>
      </c>
      <c r="M34" s="199">
        <f>L13*'データベース'!$D$3</f>
        <v/>
      </c>
      <c r="N34" s="199">
        <f>M13*'データベース'!$D$3</f>
        <v/>
      </c>
      <c r="O34" s="199">
        <f>N13*'データベース'!$D$3</f>
        <v/>
      </c>
      <c r="P34" s="199">
        <f>O13*'データベース'!$D$3</f>
        <v/>
      </c>
      <c r="Q34" s="199">
        <f>P13*'データベース'!$D$3</f>
        <v/>
      </c>
      <c r="R34" s="200">
        <f>Q13*'データベース'!$D$3</f>
        <v/>
      </c>
      <c r="S34" s="172">
        <f>R13*'データベース'!$D$3</f>
        <v/>
      </c>
      <c r="T34" s="199">
        <f>S13*'データベース'!$D$3</f>
        <v/>
      </c>
      <c r="U34" s="199">
        <f>T13*'データベース'!$D$3</f>
        <v/>
      </c>
      <c r="V34" s="199">
        <f>U13*'データベース'!$D$3</f>
        <v/>
      </c>
      <c r="W34" s="199">
        <f>V13*'データベース'!$D$3</f>
        <v/>
      </c>
      <c r="X34" s="199">
        <f>W13*'データベース'!$D$3</f>
        <v/>
      </c>
      <c r="Y34" s="199">
        <f>X13*'データベース'!$D$3</f>
        <v/>
      </c>
      <c r="Z34" s="199">
        <f>Y13*'データベース'!$D$3</f>
        <v/>
      </c>
      <c r="AA34" s="199">
        <f>Z13*'データベース'!$D$3</f>
        <v/>
      </c>
      <c r="AB34" s="199">
        <f>AA13*'データベース'!$D$3</f>
        <v/>
      </c>
      <c r="AC34" s="199">
        <f>AB13*'データベース'!$D$3</f>
        <v/>
      </c>
      <c r="AD34" s="200">
        <f>AC13*'データベース'!$D$3</f>
        <v/>
      </c>
      <c r="AE34" s="172">
        <f>AD13*'データベース'!$D$3</f>
        <v/>
      </c>
      <c r="AF34" s="199">
        <f>AE13*'データベース'!$D$3</f>
        <v/>
      </c>
      <c r="AG34" s="199">
        <f>AF13*'データベース'!$D$3</f>
        <v/>
      </c>
      <c r="AH34" s="199">
        <f>AG13*'データベース'!$D$3</f>
        <v/>
      </c>
      <c r="AI34" s="199">
        <f>AH13*'データベース'!$D$3</f>
        <v/>
      </c>
      <c r="AJ34" s="199">
        <f>AI13*'データベース'!$D$3</f>
        <v/>
      </c>
      <c r="AK34" s="199">
        <f>AJ13*'データベース'!$D$3</f>
        <v/>
      </c>
      <c r="AL34" s="199">
        <f>AK13*'データベース'!$D$3</f>
        <v/>
      </c>
      <c r="AM34" s="199">
        <f>AL13*'データベース'!$D$3</f>
        <v/>
      </c>
      <c r="AN34" s="199">
        <f>AM13*'データベース'!$D$3</f>
        <v/>
      </c>
      <c r="AO34" s="199">
        <f>AN13*'データベース'!$D$3</f>
        <v/>
      </c>
      <c r="AP34" s="200">
        <f>AO13*'データベース'!$D$3</f>
        <v/>
      </c>
    </row>
    <row r="35" ht="15.75" customHeight="1" s="228">
      <c r="A35" s="15" t="n"/>
      <c r="B35" s="154" t="n"/>
      <c r="C35" s="173" t="inlineStr">
        <is>
          <t>賞与</t>
        </is>
      </c>
      <c r="D35" s="154" t="n"/>
      <c r="E35" s="154" t="n"/>
      <c r="F35" s="154" t="n"/>
      <c r="G35" s="181" t="n"/>
      <c r="H35" s="181" t="n"/>
      <c r="I35" s="181" t="n"/>
      <c r="J35" s="181" t="n"/>
      <c r="K35" s="181" t="n"/>
      <c r="L35" s="181" t="n"/>
      <c r="M35" s="181" t="n"/>
      <c r="N35" s="181" t="n"/>
      <c r="O35" s="181" t="n"/>
      <c r="P35" s="181" t="n"/>
      <c r="Q35" s="181" t="n"/>
      <c r="R35" s="175" t="n"/>
      <c r="S35" s="176" t="n"/>
      <c r="T35" s="181" t="n"/>
      <c r="U35" s="181" t="n"/>
      <c r="V35" s="181" t="n"/>
      <c r="W35" s="181" t="n"/>
      <c r="X35" s="181" t="n"/>
      <c r="Y35" s="181" t="n"/>
      <c r="Z35" s="181" t="n"/>
      <c r="AA35" s="181" t="n"/>
      <c r="AB35" s="181" t="n"/>
      <c r="AC35" s="181" t="n"/>
      <c r="AD35" s="175" t="n"/>
      <c r="AE35" s="176" t="n"/>
      <c r="AF35" s="181" t="n"/>
      <c r="AG35" s="181" t="n"/>
      <c r="AH35" s="181" t="n"/>
      <c r="AI35" s="181" t="n"/>
      <c r="AJ35" s="181" t="n"/>
      <c r="AK35" s="181" t="n"/>
      <c r="AL35" s="181" t="n"/>
      <c r="AM35" s="181" t="n"/>
      <c r="AN35" s="181" t="n"/>
      <c r="AO35" s="181" t="n"/>
      <c r="AP35" s="175" t="n"/>
    </row>
    <row r="36" ht="15.75" customHeight="1" s="228">
      <c r="A36" s="15" t="n"/>
      <c r="B36" s="168" t="n"/>
      <c r="C36" s="198" t="inlineStr">
        <is>
          <t>法定福利費</t>
        </is>
      </c>
      <c r="D36" s="168" t="n"/>
      <c r="E36" s="168" t="n"/>
      <c r="F36" s="168" t="n"/>
      <c r="G36" s="199" t="n"/>
      <c r="H36" s="199">
        <f>(H31+H35)*'データベース'!$D$6</f>
        <v/>
      </c>
      <c r="I36" s="199">
        <f>(I31+I35)*'データベース'!$D$6</f>
        <v/>
      </c>
      <c r="J36" s="199">
        <f>(J31+J35)*'データベース'!$D$6</f>
        <v/>
      </c>
      <c r="K36" s="199">
        <f>(K31+K35)*'データベース'!$D$6</f>
        <v/>
      </c>
      <c r="L36" s="199">
        <f>(L31+L35)*'データベース'!$D$6</f>
        <v/>
      </c>
      <c r="M36" s="199">
        <f>(M31+M35)*'データベース'!$D$6</f>
        <v/>
      </c>
      <c r="N36" s="199">
        <f>(N31+N35)*'データベース'!$D$6</f>
        <v/>
      </c>
      <c r="O36" s="199">
        <f>(O31+O35)*'データベース'!$D$6</f>
        <v/>
      </c>
      <c r="P36" s="199">
        <f>(P31+P35)*'データベース'!$D$6</f>
        <v/>
      </c>
      <c r="Q36" s="199">
        <f>(Q31+Q35)*'データベース'!$D$6</f>
        <v/>
      </c>
      <c r="R36" s="200">
        <f>(R31+R35)*'データベース'!$D$6</f>
        <v/>
      </c>
      <c r="S36" s="172">
        <f>(S31+S35)*'データベース'!$D$6</f>
        <v/>
      </c>
      <c r="T36" s="199">
        <f>(T31+T35)*'データベース'!$D$6</f>
        <v/>
      </c>
      <c r="U36" s="199">
        <f>(U31+U35)*'データベース'!$D$6</f>
        <v/>
      </c>
      <c r="V36" s="199">
        <f>(V31+V35)*'データベース'!$D$6</f>
        <v/>
      </c>
      <c r="W36" s="199">
        <f>(W31+W35)*'データベース'!$D$6</f>
        <v/>
      </c>
      <c r="X36" s="199">
        <f>(X31+X35)*'データベース'!$D$6</f>
        <v/>
      </c>
      <c r="Y36" s="199">
        <f>(Y31+Y35)*'データベース'!$D$6</f>
        <v/>
      </c>
      <c r="Z36" s="199">
        <f>(Z31+Z35)*'データベース'!$D$6</f>
        <v/>
      </c>
      <c r="AA36" s="199">
        <f>(AA31+AA35)*'データベース'!$D$6</f>
        <v/>
      </c>
      <c r="AB36" s="199">
        <f>(AB31+AB35)*'データベース'!$D$6</f>
        <v/>
      </c>
      <c r="AC36" s="199">
        <f>(AC31+AC35)*'データベース'!$D$6</f>
        <v/>
      </c>
      <c r="AD36" s="200">
        <f>(AD31+AD35)*'データベース'!$D$6</f>
        <v/>
      </c>
      <c r="AE36" s="172">
        <f>(AE31+AE35)*'データベース'!$D$6</f>
        <v/>
      </c>
      <c r="AF36" s="199">
        <f>(AF31+AF35)*'データベース'!$D$6</f>
        <v/>
      </c>
      <c r="AG36" s="199">
        <f>(AG31+AG35)*'データベース'!$D$6</f>
        <v/>
      </c>
      <c r="AH36" s="199">
        <f>(AH31+AH35)*'データベース'!$D$6</f>
        <v/>
      </c>
      <c r="AI36" s="199">
        <f>(AI31+AI35)*'データベース'!$D$6</f>
        <v/>
      </c>
      <c r="AJ36" s="199">
        <f>(AJ31+AJ35)*'データベース'!$D$6</f>
        <v/>
      </c>
      <c r="AK36" s="199">
        <f>(AK31+AK35)*'データベース'!$D$6</f>
        <v/>
      </c>
      <c r="AL36" s="199">
        <f>(AL31+AL35)*'データベース'!$D$6</f>
        <v/>
      </c>
      <c r="AM36" s="199">
        <f>(AM31+AM35)*'データベース'!$D$6</f>
        <v/>
      </c>
      <c r="AN36" s="199">
        <f>(AN31+AN35)*'データベース'!$D$6</f>
        <v/>
      </c>
      <c r="AO36" s="199">
        <f>(AO31+AO35)*'データベース'!$D$6</f>
        <v/>
      </c>
      <c r="AP36" s="200">
        <f>(AP31+AP35)*'データベース'!$D$6</f>
        <v/>
      </c>
    </row>
    <row r="37" ht="15.75" customHeight="1" s="228">
      <c r="A37" s="15" t="n"/>
      <c r="B37" s="168" t="n"/>
      <c r="C37" s="198" t="inlineStr">
        <is>
          <t>退職金</t>
        </is>
      </c>
      <c r="D37" s="168" t="n"/>
      <c r="E37" s="168" t="n"/>
      <c r="F37" s="168" t="n"/>
      <c r="G37" s="199" t="n"/>
      <c r="H37" s="199">
        <f>G6*'データベース'!$D$7</f>
        <v/>
      </c>
      <c r="I37" s="199">
        <f>H6*'データベース'!$D$7</f>
        <v/>
      </c>
      <c r="J37" s="199">
        <f>I6*'データベース'!$D$7</f>
        <v/>
      </c>
      <c r="K37" s="199">
        <f>J6*'データベース'!$D$7</f>
        <v/>
      </c>
      <c r="L37" s="199">
        <f>K6*'データベース'!$D$7</f>
        <v/>
      </c>
      <c r="M37" s="199">
        <f>L6*'データベース'!$D$7</f>
        <v/>
      </c>
      <c r="N37" s="199">
        <f>M6*'データベース'!$D$7</f>
        <v/>
      </c>
      <c r="O37" s="199">
        <f>N6*'データベース'!$D$7</f>
        <v/>
      </c>
      <c r="P37" s="199">
        <f>O6*'データベース'!$D$7</f>
        <v/>
      </c>
      <c r="Q37" s="199">
        <f>P6*'データベース'!$D$7</f>
        <v/>
      </c>
      <c r="R37" s="200">
        <f>Q6*'データベース'!$D$7</f>
        <v/>
      </c>
      <c r="S37" s="172">
        <f>R6*'データベース'!$D$7</f>
        <v/>
      </c>
      <c r="T37" s="199">
        <f>S6*'データベース'!$D$7</f>
        <v/>
      </c>
      <c r="U37" s="199">
        <f>T6*'データベース'!$D$7</f>
        <v/>
      </c>
      <c r="V37" s="199">
        <f>U6*'データベース'!$D$7</f>
        <v/>
      </c>
      <c r="W37" s="199">
        <f>V6*'データベース'!$D$7</f>
        <v/>
      </c>
      <c r="X37" s="199">
        <f>W6*'データベース'!$D$7</f>
        <v/>
      </c>
      <c r="Y37" s="199">
        <f>X6*'データベース'!$D$7</f>
        <v/>
      </c>
      <c r="Z37" s="199">
        <f>Y6*'データベース'!$D$7</f>
        <v/>
      </c>
      <c r="AA37" s="199">
        <f>Z6*'データベース'!$D$7</f>
        <v/>
      </c>
      <c r="AB37" s="199">
        <f>AA6*'データベース'!$D$7</f>
        <v/>
      </c>
      <c r="AC37" s="199">
        <f>AB6*'データベース'!$D$7</f>
        <v/>
      </c>
      <c r="AD37" s="200">
        <f>AC6*'データベース'!$D$7</f>
        <v/>
      </c>
      <c r="AE37" s="172">
        <f>AD6*'データベース'!$D$7</f>
        <v/>
      </c>
      <c r="AF37" s="199">
        <f>AE6*'データベース'!$D$7</f>
        <v/>
      </c>
      <c r="AG37" s="199">
        <f>AF6*'データベース'!$D$7</f>
        <v/>
      </c>
      <c r="AH37" s="199">
        <f>AG6*'データベース'!$D$7</f>
        <v/>
      </c>
      <c r="AI37" s="199">
        <f>AH6*'データベース'!$D$7</f>
        <v/>
      </c>
      <c r="AJ37" s="199">
        <f>AI6*'データベース'!$D$7</f>
        <v/>
      </c>
      <c r="AK37" s="199">
        <f>AJ6*'データベース'!$D$7</f>
        <v/>
      </c>
      <c r="AL37" s="199">
        <f>AK6*'データベース'!$D$7</f>
        <v/>
      </c>
      <c r="AM37" s="199">
        <f>AL6*'データベース'!$D$7</f>
        <v/>
      </c>
      <c r="AN37" s="199">
        <f>AM6*'データベース'!$D$7</f>
        <v/>
      </c>
      <c r="AO37" s="199">
        <f>AN6*'データベース'!$D$7</f>
        <v/>
      </c>
      <c r="AP37" s="200">
        <f>AO6*'データベース'!$D$7</f>
        <v/>
      </c>
    </row>
    <row r="38" ht="15.75" customHeight="1" s="228">
      <c r="A38" s="15" t="n"/>
      <c r="B38" s="178" t="inlineStr">
        <is>
          <t>販売管理費（人件費を除く）</t>
        </is>
      </c>
      <c r="C38" s="160" t="n"/>
      <c r="D38" s="160" t="n"/>
      <c r="E38" s="160" t="n"/>
      <c r="F38" s="160" t="n"/>
      <c r="G38" s="161">
        <f>SUM(G39:G54)</f>
        <v/>
      </c>
      <c r="H38" s="161">
        <f>SUM(H39:H54)</f>
        <v/>
      </c>
      <c r="I38" s="161">
        <f>SUM(I39:I54)</f>
        <v/>
      </c>
      <c r="J38" s="161">
        <f>SUM(J39:J54)</f>
        <v/>
      </c>
      <c r="K38" s="161">
        <f>SUM(K39:K54)</f>
        <v/>
      </c>
      <c r="L38" s="161">
        <f>SUM(L39:L54)</f>
        <v/>
      </c>
      <c r="M38" s="161">
        <f>SUM(M39:M54)</f>
        <v/>
      </c>
      <c r="N38" s="161">
        <f>SUM(N39:N54)</f>
        <v/>
      </c>
      <c r="O38" s="161">
        <f>SUM(O39:O54)</f>
        <v/>
      </c>
      <c r="P38" s="161">
        <f>SUM(P39:P54)</f>
        <v/>
      </c>
      <c r="Q38" s="162">
        <f>SUM(Q39:Q54)</f>
        <v/>
      </c>
      <c r="R38" s="163">
        <f>SUM(R39:R54)</f>
        <v/>
      </c>
      <c r="S38" s="164">
        <f>SUM(S39:S54)</f>
        <v/>
      </c>
      <c r="T38" s="161">
        <f>SUM(T39:T54)</f>
        <v/>
      </c>
      <c r="U38" s="161">
        <f>SUM(U39:U54)</f>
        <v/>
      </c>
      <c r="V38" s="161">
        <f>SUM(V39:V54)</f>
        <v/>
      </c>
      <c r="W38" s="161">
        <f>SUM(W39:W54)</f>
        <v/>
      </c>
      <c r="X38" s="161">
        <f>SUM(X39:X54)</f>
        <v/>
      </c>
      <c r="Y38" s="161">
        <f>SUM(Y39:Y54)</f>
        <v/>
      </c>
      <c r="Z38" s="161">
        <f>SUM(Z39:Z54)</f>
        <v/>
      </c>
      <c r="AA38" s="161">
        <f>SUM(AA39:AA54)</f>
        <v/>
      </c>
      <c r="AB38" s="161">
        <f>SUM(AB39:AB54)</f>
        <v/>
      </c>
      <c r="AC38" s="161">
        <f>SUM(AC39:AC54)</f>
        <v/>
      </c>
      <c r="AD38" s="165">
        <f>SUM(AD39:AD54)</f>
        <v/>
      </c>
      <c r="AE38" s="166">
        <f>SUM(AE39:AE54)</f>
        <v/>
      </c>
      <c r="AF38" s="167">
        <f>SUM(AF39:AF54)</f>
        <v/>
      </c>
      <c r="AG38" s="161">
        <f>SUM(AG39:AG54)</f>
        <v/>
      </c>
      <c r="AH38" s="161">
        <f>SUM(AH39:AH54)</f>
        <v/>
      </c>
      <c r="AI38" s="161">
        <f>SUM(AI39:AI54)</f>
        <v/>
      </c>
      <c r="AJ38" s="161">
        <f>SUM(AJ39:AJ54)</f>
        <v/>
      </c>
      <c r="AK38" s="161">
        <f>SUM(AK39:AK54)</f>
        <v/>
      </c>
      <c r="AL38" s="161">
        <f>SUM(AL39:AL54)</f>
        <v/>
      </c>
      <c r="AM38" s="161">
        <f>SUM(AM39:AM54)</f>
        <v/>
      </c>
      <c r="AN38" s="161">
        <f>SUM(AN39:AN54)</f>
        <v/>
      </c>
      <c r="AO38" s="161">
        <f>SUM(AO39:AO54)</f>
        <v/>
      </c>
      <c r="AP38" s="165">
        <f>SUM(AP39:AP54)</f>
        <v/>
      </c>
    </row>
    <row r="39" ht="15.75" customHeight="1" s="228">
      <c r="A39" s="15" t="n"/>
      <c r="B39" s="179" t="n"/>
      <c r="C39" s="198" t="inlineStr">
        <is>
          <t>家賃</t>
        </is>
      </c>
      <c r="D39" s="198" t="n"/>
      <c r="E39" s="198" t="n"/>
      <c r="F39" s="180" t="n"/>
      <c r="G39" s="199">
        <f>G$4*'データベース'!$D9</f>
        <v/>
      </c>
      <c r="H39" s="199">
        <f>H$4*'データベース'!$D9</f>
        <v/>
      </c>
      <c r="I39" s="199">
        <f>I$4*'データベース'!$D9</f>
        <v/>
      </c>
      <c r="J39" s="199">
        <f>J$4*'データベース'!$D9</f>
        <v/>
      </c>
      <c r="K39" s="199">
        <f>K$4*'データベース'!$D9</f>
        <v/>
      </c>
      <c r="L39" s="199">
        <f>L$4*'データベース'!$D9</f>
        <v/>
      </c>
      <c r="M39" s="199">
        <f>M$4*'データベース'!$D9</f>
        <v/>
      </c>
      <c r="N39" s="199">
        <f>N$4*'データベース'!$D9</f>
        <v/>
      </c>
      <c r="O39" s="199">
        <f>O$4*'データベース'!$D9</f>
        <v/>
      </c>
      <c r="P39" s="199">
        <f>P$4*'データベース'!$D9</f>
        <v/>
      </c>
      <c r="Q39" s="199">
        <f>Q$4*'データベース'!$D9</f>
        <v/>
      </c>
      <c r="R39" s="200">
        <f>R$4*'データベース'!$D9</f>
        <v/>
      </c>
      <c r="S39" s="172">
        <f>S$4*'データベース'!$D9</f>
        <v/>
      </c>
      <c r="T39" s="199">
        <f>T$4*'データベース'!$D9</f>
        <v/>
      </c>
      <c r="U39" s="199">
        <f>U$4*'データベース'!$D9</f>
        <v/>
      </c>
      <c r="V39" s="199">
        <f>V$4*'データベース'!$D9</f>
        <v/>
      </c>
      <c r="W39" s="199">
        <f>W$4*'データベース'!$D9</f>
        <v/>
      </c>
      <c r="X39" s="199">
        <f>X$4*'データベース'!$D9</f>
        <v/>
      </c>
      <c r="Y39" s="199">
        <f>Y$4*'データベース'!$D9</f>
        <v/>
      </c>
      <c r="Z39" s="199">
        <f>Z$4*'データベース'!$D9</f>
        <v/>
      </c>
      <c r="AA39" s="199">
        <f>AA$4*'データベース'!$D9</f>
        <v/>
      </c>
      <c r="AB39" s="199">
        <f>AB$4*'データベース'!$D9</f>
        <v/>
      </c>
      <c r="AC39" s="199">
        <f>AC$4*'データベース'!$D9</f>
        <v/>
      </c>
      <c r="AD39" s="200">
        <f>AD$4*'データベース'!$D9</f>
        <v/>
      </c>
      <c r="AE39" s="172">
        <f>AE$4*'データベース'!$D9</f>
        <v/>
      </c>
      <c r="AF39" s="199">
        <f>AF$4*'データベース'!$D9</f>
        <v/>
      </c>
      <c r="AG39" s="199">
        <f>AG$4*'データベース'!$D9</f>
        <v/>
      </c>
      <c r="AH39" s="199">
        <f>AH$4*'データベース'!$D9</f>
        <v/>
      </c>
      <c r="AI39" s="199">
        <f>AI$4*'データベース'!$D9</f>
        <v/>
      </c>
      <c r="AJ39" s="199">
        <f>AJ$4*'データベース'!$D9</f>
        <v/>
      </c>
      <c r="AK39" s="199">
        <f>AK$4*'データベース'!$D9</f>
        <v/>
      </c>
      <c r="AL39" s="199">
        <f>AL$4*'データベース'!$D9</f>
        <v/>
      </c>
      <c r="AM39" s="199">
        <f>AM$4*'データベース'!$D9</f>
        <v/>
      </c>
      <c r="AN39" s="199">
        <f>AN$4*'データベース'!$D9</f>
        <v/>
      </c>
      <c r="AO39" s="199">
        <f>AO$4*'データベース'!$D9</f>
        <v/>
      </c>
      <c r="AP39" s="200">
        <f>AP$4*'データベース'!$D9</f>
        <v/>
      </c>
    </row>
    <row r="40" ht="15.75" customHeight="1" s="228">
      <c r="A40" s="15" t="n"/>
      <c r="B40" s="168" t="n"/>
      <c r="C40" s="198" t="inlineStr">
        <is>
          <t>新規出店費用</t>
        </is>
      </c>
      <c r="D40" s="198" t="n"/>
      <c r="E40" s="168" t="n"/>
      <c r="F40" s="180" t="n"/>
      <c r="G40" s="181">
        <f>G$4*'データベース'!$D10</f>
        <v/>
      </c>
      <c r="H40" s="181">
        <f>(H$4-G$4)*'データベース'!$D10</f>
        <v/>
      </c>
      <c r="I40" s="181">
        <f>(I$4-H$4)*'データベース'!$D10</f>
        <v/>
      </c>
      <c r="J40" s="181">
        <f>(J$4-I$4)*'データベース'!$D10</f>
        <v/>
      </c>
      <c r="K40" s="181">
        <f>(K$4-J$4)*'データベース'!$D10</f>
        <v/>
      </c>
      <c r="L40" s="181">
        <f>(L$4-K$4)*'データベース'!$D10</f>
        <v/>
      </c>
      <c r="M40" s="181">
        <f>(M$4-L$4)*'データベース'!$D10</f>
        <v/>
      </c>
      <c r="N40" s="181">
        <f>(N$4-M$4)*'データベース'!$D10</f>
        <v/>
      </c>
      <c r="O40" s="181">
        <f>(O$4-N$4)*'データベース'!$D10</f>
        <v/>
      </c>
      <c r="P40" s="181">
        <f>(P$4-O$4)*'データベース'!$D10</f>
        <v/>
      </c>
      <c r="Q40" s="181">
        <f>(Q$4-P$4)*'データベース'!$D10</f>
        <v/>
      </c>
      <c r="R40" s="175">
        <f>(R$4-Q$4)*'データベース'!$D10</f>
        <v/>
      </c>
      <c r="S40" s="176">
        <f>(S$4-R$4)*'データベース'!$D10</f>
        <v/>
      </c>
      <c r="T40" s="181">
        <f>(T$4-S$4)*'データベース'!$D10</f>
        <v/>
      </c>
      <c r="U40" s="181">
        <f>(U$4-T$4)*'データベース'!$D10</f>
        <v/>
      </c>
      <c r="V40" s="181">
        <f>(V$4-U$4)*'データベース'!$D10</f>
        <v/>
      </c>
      <c r="W40" s="181">
        <f>(W$4-V$4)*'データベース'!$D10</f>
        <v/>
      </c>
      <c r="X40" s="181">
        <f>(X$4-W$4)*'データベース'!$D10</f>
        <v/>
      </c>
      <c r="Y40" s="181">
        <f>(Y$4-X$4)*'データベース'!$D10</f>
        <v/>
      </c>
      <c r="Z40" s="181">
        <f>(Z$4-Y$4)*'データベース'!$D10</f>
        <v/>
      </c>
      <c r="AA40" s="181">
        <f>(AA$4-Z$4)*'データベース'!$D10</f>
        <v/>
      </c>
      <c r="AB40" s="181">
        <f>(AB$4-AA$4)*'データベース'!$D10</f>
        <v/>
      </c>
      <c r="AC40" s="181">
        <f>(AC$4-AB$4)*'データベース'!$D10</f>
        <v/>
      </c>
      <c r="AD40" s="175">
        <f>(AD$4-AC$4)*'データベース'!$D10</f>
        <v/>
      </c>
      <c r="AE40" s="176">
        <f>(AE$4-AD$4)*'データベース'!$D10</f>
        <v/>
      </c>
      <c r="AF40" s="181">
        <f>(AF$4-AE$4)*'データベース'!$D10</f>
        <v/>
      </c>
      <c r="AG40" s="181">
        <f>(AG$4-AF$4)*'データベース'!$D10</f>
        <v/>
      </c>
      <c r="AH40" s="181">
        <f>(AH$4-AG$4)*'データベース'!$D10</f>
        <v/>
      </c>
      <c r="AI40" s="181">
        <f>(AI$4-AH$4)*'データベース'!$D10</f>
        <v/>
      </c>
      <c r="AJ40" s="181">
        <f>(AJ$4-AI$4)*'データベース'!$D10</f>
        <v/>
      </c>
      <c r="AK40" s="181">
        <f>(AK$4-AJ$4)*'データベース'!$D10</f>
        <v/>
      </c>
      <c r="AL40" s="181">
        <f>(AL$4-AK$4)*'データベース'!$D10</f>
        <v/>
      </c>
      <c r="AM40" s="181">
        <f>(AM$4-AL$4)*'データベース'!$D10</f>
        <v/>
      </c>
      <c r="AN40" s="181">
        <f>(AN$4-AM$4)*'データベース'!$D10</f>
        <v/>
      </c>
      <c r="AO40" s="181">
        <f>(AO$4-AN$4)*'データベース'!$D10</f>
        <v/>
      </c>
      <c r="AP40" s="175">
        <f>(AP$4-AO$4)*'データベース'!$D10</f>
        <v/>
      </c>
    </row>
    <row r="41" ht="15.75" customHeight="1" s="228">
      <c r="A41" s="15" t="n"/>
      <c r="B41" s="168" t="n"/>
      <c r="C41" s="198" t="inlineStr">
        <is>
          <t>水道光熱費</t>
        </is>
      </c>
      <c r="D41" s="198" t="n"/>
      <c r="E41" s="168" t="n"/>
      <c r="F41" s="180" t="n"/>
      <c r="G41" s="199">
        <f>G$4*'データベース'!$D11</f>
        <v/>
      </c>
      <c r="H41" s="199">
        <f>H$4*'データベース'!$D11</f>
        <v/>
      </c>
      <c r="I41" s="199">
        <f>I$4*'データベース'!$D11</f>
        <v/>
      </c>
      <c r="J41" s="199">
        <f>J$4*'データベース'!$D11</f>
        <v/>
      </c>
      <c r="K41" s="199">
        <f>K$4*'データベース'!$D11</f>
        <v/>
      </c>
      <c r="L41" s="199">
        <f>L$4*'データベース'!$D11</f>
        <v/>
      </c>
      <c r="M41" s="199">
        <f>M$4*'データベース'!$D11</f>
        <v/>
      </c>
      <c r="N41" s="199">
        <f>N$4*'データベース'!$D11</f>
        <v/>
      </c>
      <c r="O41" s="199">
        <f>O$4*'データベース'!$D11</f>
        <v/>
      </c>
      <c r="P41" s="199">
        <f>P$4*'データベース'!$D11</f>
        <v/>
      </c>
      <c r="Q41" s="199">
        <f>Q$4*'データベース'!$D11</f>
        <v/>
      </c>
      <c r="R41" s="200">
        <f>R$4*'データベース'!$D11</f>
        <v/>
      </c>
      <c r="S41" s="172">
        <f>S$4*'データベース'!$D11</f>
        <v/>
      </c>
      <c r="T41" s="199">
        <f>T$4*'データベース'!$D11</f>
        <v/>
      </c>
      <c r="U41" s="199">
        <f>U$4*'データベース'!$D11</f>
        <v/>
      </c>
      <c r="V41" s="199">
        <f>V$4*'データベース'!$D11</f>
        <v/>
      </c>
      <c r="W41" s="199">
        <f>W$4*'データベース'!$D11</f>
        <v/>
      </c>
      <c r="X41" s="199">
        <f>X$4*'データベース'!$D11</f>
        <v/>
      </c>
      <c r="Y41" s="199">
        <f>Y$4*'データベース'!$D11</f>
        <v/>
      </c>
      <c r="Z41" s="199">
        <f>Z$4*'データベース'!$D11</f>
        <v/>
      </c>
      <c r="AA41" s="199">
        <f>AA$4*'データベース'!$D11</f>
        <v/>
      </c>
      <c r="AB41" s="199">
        <f>AB$4*'データベース'!$D11</f>
        <v/>
      </c>
      <c r="AC41" s="199">
        <f>AC$4*'データベース'!$D11</f>
        <v/>
      </c>
      <c r="AD41" s="200">
        <f>AD$4*'データベース'!$D11</f>
        <v/>
      </c>
      <c r="AE41" s="172">
        <f>AE$4*'データベース'!$D11</f>
        <v/>
      </c>
      <c r="AF41" s="199">
        <f>AF$4*'データベース'!$D11</f>
        <v/>
      </c>
      <c r="AG41" s="199">
        <f>AG$4*'データベース'!$D11</f>
        <v/>
      </c>
      <c r="AH41" s="199">
        <f>AH$4*'データベース'!$D11</f>
        <v/>
      </c>
      <c r="AI41" s="199">
        <f>AI$4*'データベース'!$D11</f>
        <v/>
      </c>
      <c r="AJ41" s="199">
        <f>AJ$4*'データベース'!$D11</f>
        <v/>
      </c>
      <c r="AK41" s="199">
        <f>AK$4*'データベース'!$D11</f>
        <v/>
      </c>
      <c r="AL41" s="199">
        <f>AL$4*'データベース'!$D11</f>
        <v/>
      </c>
      <c r="AM41" s="199">
        <f>AM$4*'データベース'!$D11</f>
        <v/>
      </c>
      <c r="AN41" s="199">
        <f>AN$4*'データベース'!$D11</f>
        <v/>
      </c>
      <c r="AO41" s="199">
        <f>AO$4*'データベース'!$D11</f>
        <v/>
      </c>
      <c r="AP41" s="200">
        <f>AP$4*'データベース'!$D11</f>
        <v/>
      </c>
    </row>
    <row r="42" ht="15.75" customHeight="1" s="228">
      <c r="A42" s="15" t="n"/>
      <c r="B42" s="168" t="n"/>
      <c r="C42" s="198" t="inlineStr">
        <is>
          <t>通信費</t>
        </is>
      </c>
      <c r="D42" s="198" t="n"/>
      <c r="E42" s="168" t="n"/>
      <c r="F42" s="180" t="n"/>
      <c r="G42" s="199">
        <f>G$4*'データベース'!$D13</f>
        <v/>
      </c>
      <c r="H42" s="199">
        <f>H$4*'データベース'!$D13</f>
        <v/>
      </c>
      <c r="I42" s="199">
        <f>I$4*'データベース'!$D13</f>
        <v/>
      </c>
      <c r="J42" s="199">
        <f>J$4*'データベース'!$D13</f>
        <v/>
      </c>
      <c r="K42" s="199">
        <f>K$4*'データベース'!$D13</f>
        <v/>
      </c>
      <c r="L42" s="199">
        <f>L$4*'データベース'!$D13</f>
        <v/>
      </c>
      <c r="M42" s="199">
        <f>M$4*'データベース'!$D13</f>
        <v/>
      </c>
      <c r="N42" s="199">
        <f>N$4*'データベース'!$D13</f>
        <v/>
      </c>
      <c r="O42" s="199">
        <f>O$4*'データベース'!$D13</f>
        <v/>
      </c>
      <c r="P42" s="199">
        <f>P$4*'データベース'!$D13</f>
        <v/>
      </c>
      <c r="Q42" s="199">
        <f>Q$4*'データベース'!$D13</f>
        <v/>
      </c>
      <c r="R42" s="200">
        <f>R$4*'データベース'!$D13</f>
        <v/>
      </c>
      <c r="S42" s="172">
        <f>S$4*'データベース'!$D13</f>
        <v/>
      </c>
      <c r="T42" s="199">
        <f>T$4*'データベース'!$D13</f>
        <v/>
      </c>
      <c r="U42" s="199">
        <f>U$4*'データベース'!$D13</f>
        <v/>
      </c>
      <c r="V42" s="199">
        <f>V$4*'データベース'!$D13</f>
        <v/>
      </c>
      <c r="W42" s="199">
        <f>W$4*'データベース'!$D13</f>
        <v/>
      </c>
      <c r="X42" s="199">
        <f>X$4*'データベース'!$D13</f>
        <v/>
      </c>
      <c r="Y42" s="199">
        <f>Y$4*'データベース'!$D13</f>
        <v/>
      </c>
      <c r="Z42" s="199">
        <f>Z$4*'データベース'!$D13</f>
        <v/>
      </c>
      <c r="AA42" s="199">
        <f>AA$4*'データベース'!$D13</f>
        <v/>
      </c>
      <c r="AB42" s="199">
        <f>AB$4*'データベース'!$D13</f>
        <v/>
      </c>
      <c r="AC42" s="199">
        <f>AC$4*'データベース'!$D13</f>
        <v/>
      </c>
      <c r="AD42" s="200">
        <f>AD$4*'データベース'!$D13</f>
        <v/>
      </c>
      <c r="AE42" s="172">
        <f>AE$4*'データベース'!$D13</f>
        <v/>
      </c>
      <c r="AF42" s="199">
        <f>AF$4*'データベース'!$D13</f>
        <v/>
      </c>
      <c r="AG42" s="199">
        <f>AG$4*'データベース'!$D13</f>
        <v/>
      </c>
      <c r="AH42" s="199">
        <f>AH$4*'データベース'!$D13</f>
        <v/>
      </c>
      <c r="AI42" s="199">
        <f>AI$4*'データベース'!$D13</f>
        <v/>
      </c>
      <c r="AJ42" s="199">
        <f>AJ$4*'データベース'!$D13</f>
        <v/>
      </c>
      <c r="AK42" s="199">
        <f>AK$4*'データベース'!$D13</f>
        <v/>
      </c>
      <c r="AL42" s="199">
        <f>AL$4*'データベース'!$D13</f>
        <v/>
      </c>
      <c r="AM42" s="199">
        <f>AM$4*'データベース'!$D13</f>
        <v/>
      </c>
      <c r="AN42" s="199">
        <f>AN$4*'データベース'!$D13</f>
        <v/>
      </c>
      <c r="AO42" s="199">
        <f>AO$4*'データベース'!$D13</f>
        <v/>
      </c>
      <c r="AP42" s="200">
        <f>AP$4*'データベース'!$D13</f>
        <v/>
      </c>
    </row>
    <row r="43" ht="15.75" customHeight="1" s="228">
      <c r="A43" s="15" t="n"/>
      <c r="B43" s="168" t="n"/>
      <c r="C43" s="198" t="inlineStr">
        <is>
          <t>電子カルテ</t>
        </is>
      </c>
      <c r="D43" s="198" t="n"/>
      <c r="E43" s="168" t="n"/>
      <c r="F43" s="180" t="n"/>
      <c r="G43" s="199">
        <f>G$4*'データベース'!$D14</f>
        <v/>
      </c>
      <c r="H43" s="199">
        <f>H$4*'データベース'!$D14</f>
        <v/>
      </c>
      <c r="I43" s="199">
        <f>I$4*'データベース'!$D14</f>
        <v/>
      </c>
      <c r="J43" s="199">
        <f>J$4*'データベース'!$D14</f>
        <v/>
      </c>
      <c r="K43" s="199">
        <f>K$4*'データベース'!$D14</f>
        <v/>
      </c>
      <c r="L43" s="199">
        <f>L$4*'データベース'!$D14</f>
        <v/>
      </c>
      <c r="M43" s="199">
        <f>M$4*'データベース'!$D14</f>
        <v/>
      </c>
      <c r="N43" s="199">
        <f>N$4*'データベース'!$D14</f>
        <v/>
      </c>
      <c r="O43" s="199">
        <f>O$4*'データベース'!$D14</f>
        <v/>
      </c>
      <c r="P43" s="199">
        <f>P$4*'データベース'!$D14</f>
        <v/>
      </c>
      <c r="Q43" s="199">
        <f>Q$4*'データベース'!$D14</f>
        <v/>
      </c>
      <c r="R43" s="200">
        <f>R$4*'データベース'!$D14</f>
        <v/>
      </c>
      <c r="S43" s="172">
        <f>S$4*'データベース'!$D14</f>
        <v/>
      </c>
      <c r="T43" s="199">
        <f>T$4*'データベース'!$D14</f>
        <v/>
      </c>
      <c r="U43" s="199">
        <f>U$4*'データベース'!$D14</f>
        <v/>
      </c>
      <c r="V43" s="199">
        <f>V$4*'データベース'!$D14</f>
        <v/>
      </c>
      <c r="W43" s="199">
        <f>W$4*'データベース'!$D14</f>
        <v/>
      </c>
      <c r="X43" s="199">
        <f>X$4*'データベース'!$D14</f>
        <v/>
      </c>
      <c r="Y43" s="199">
        <f>Y$4*'データベース'!$D14</f>
        <v/>
      </c>
      <c r="Z43" s="199">
        <f>Z$4*'データベース'!$D14</f>
        <v/>
      </c>
      <c r="AA43" s="199">
        <f>AA$4*'データベース'!$D14</f>
        <v/>
      </c>
      <c r="AB43" s="199">
        <f>AB$4*'データベース'!$D14</f>
        <v/>
      </c>
      <c r="AC43" s="199">
        <f>AC$4*'データベース'!$D14</f>
        <v/>
      </c>
      <c r="AD43" s="200">
        <f>AD$4*'データベース'!$D14</f>
        <v/>
      </c>
      <c r="AE43" s="172">
        <f>AE$4*'データベース'!$D14</f>
        <v/>
      </c>
      <c r="AF43" s="199">
        <f>AF$4*'データベース'!$D14</f>
        <v/>
      </c>
      <c r="AG43" s="199">
        <f>AG$4*'データベース'!$D14</f>
        <v/>
      </c>
      <c r="AH43" s="199">
        <f>AH$4*'データベース'!$D14</f>
        <v/>
      </c>
      <c r="AI43" s="199">
        <f>AI$4*'データベース'!$D14</f>
        <v/>
      </c>
      <c r="AJ43" s="199">
        <f>AJ$4*'データベース'!$D14</f>
        <v/>
      </c>
      <c r="AK43" s="199">
        <f>AK$4*'データベース'!$D14</f>
        <v/>
      </c>
      <c r="AL43" s="199">
        <f>AL$4*'データベース'!$D14</f>
        <v/>
      </c>
      <c r="AM43" s="199">
        <f>AM$4*'データベース'!$D14</f>
        <v/>
      </c>
      <c r="AN43" s="199">
        <f>AN$4*'データベース'!$D14</f>
        <v/>
      </c>
      <c r="AO43" s="199">
        <f>AO$4*'データベース'!$D14</f>
        <v/>
      </c>
      <c r="AP43" s="200">
        <f>AP$4*'データベース'!$D14</f>
        <v/>
      </c>
    </row>
    <row r="44" ht="15.75" customHeight="1" s="228">
      <c r="A44" s="15" t="n"/>
      <c r="B44" s="168" t="n"/>
      <c r="C44" s="198" t="inlineStr">
        <is>
          <t>車両</t>
        </is>
      </c>
      <c r="D44" s="198" t="n"/>
      <c r="E44" s="179" t="n"/>
      <c r="F44" s="180" t="n"/>
      <c r="G44" s="199">
        <f>G$6*0.8*'データベース'!$D15</f>
        <v/>
      </c>
      <c r="H44" s="199">
        <f>H$6*0.8*'データベース'!$D15</f>
        <v/>
      </c>
      <c r="I44" s="199">
        <f>I$6*0.8*'データベース'!$D15</f>
        <v/>
      </c>
      <c r="J44" s="199">
        <f>J$6*0.8*'データベース'!$D15</f>
        <v/>
      </c>
      <c r="K44" s="199">
        <f>K$6*0.8*'データベース'!$D15</f>
        <v/>
      </c>
      <c r="L44" s="199">
        <f>L$6*0.8*'データベース'!$D15</f>
        <v/>
      </c>
      <c r="M44" s="199">
        <f>M$6*0.8*'データベース'!$D15</f>
        <v/>
      </c>
      <c r="N44" s="199">
        <f>N$6*0.8*'データベース'!$D15</f>
        <v/>
      </c>
      <c r="O44" s="199">
        <f>O$6*0.8*'データベース'!$D15</f>
        <v/>
      </c>
      <c r="P44" s="199">
        <f>P$6*0.8*'データベース'!$D15</f>
        <v/>
      </c>
      <c r="Q44" s="199">
        <f>Q$6*0.8*'データベース'!$D15</f>
        <v/>
      </c>
      <c r="R44" s="200">
        <f>R$6*0.8*'データベース'!$D15</f>
        <v/>
      </c>
      <c r="S44" s="172">
        <f>S$6*0.8*'データベース'!$D15</f>
        <v/>
      </c>
      <c r="T44" s="199">
        <f>T$6*0.8*'データベース'!$D15</f>
        <v/>
      </c>
      <c r="U44" s="199">
        <f>U$6*0.8*'データベース'!$D15</f>
        <v/>
      </c>
      <c r="V44" s="199">
        <f>V$6*0.8*'データベース'!$D15</f>
        <v/>
      </c>
      <c r="W44" s="199">
        <f>W$6*0.8*'データベース'!$D15</f>
        <v/>
      </c>
      <c r="X44" s="199">
        <f>X$6*0.8*'データベース'!$D15</f>
        <v/>
      </c>
      <c r="Y44" s="199">
        <f>Y$6*0.8*'データベース'!$D15</f>
        <v/>
      </c>
      <c r="Z44" s="199">
        <f>Z$6*0.8*'データベース'!$D15</f>
        <v/>
      </c>
      <c r="AA44" s="199">
        <f>AA$6*0.8*'データベース'!$D15</f>
        <v/>
      </c>
      <c r="AB44" s="199">
        <f>AB$6*0.8*'データベース'!$D15</f>
        <v/>
      </c>
      <c r="AC44" s="199">
        <f>AC$6*0.8*'データベース'!$D15</f>
        <v/>
      </c>
      <c r="AD44" s="200">
        <f>AD$6*0.8*'データベース'!$D15</f>
        <v/>
      </c>
      <c r="AE44" s="172">
        <f>AE$6*0.8*'データベース'!$D15</f>
        <v/>
      </c>
      <c r="AF44" s="199">
        <f>AF$6*0.8*'データベース'!$D15</f>
        <v/>
      </c>
      <c r="AG44" s="199">
        <f>AG$6*0.8*'データベース'!$D15</f>
        <v/>
      </c>
      <c r="AH44" s="199">
        <f>AH$6*0.8*'データベース'!$D15</f>
        <v/>
      </c>
      <c r="AI44" s="199">
        <f>AI$6*0.8*'データベース'!$D15</f>
        <v/>
      </c>
      <c r="AJ44" s="199">
        <f>AJ$6*0.8*'データベース'!$D15</f>
        <v/>
      </c>
      <c r="AK44" s="199">
        <f>AK$6*0.8*'データベース'!$D15</f>
        <v/>
      </c>
      <c r="AL44" s="199">
        <f>AL$6*0.8*'データベース'!$D15</f>
        <v/>
      </c>
      <c r="AM44" s="199">
        <f>AM$6*0.8*'データベース'!$D15</f>
        <v/>
      </c>
      <c r="AN44" s="199">
        <f>AN$6*0.8*'データベース'!$D15</f>
        <v/>
      </c>
      <c r="AO44" s="199">
        <f>AO$6*0.8*'データベース'!$D15</f>
        <v/>
      </c>
      <c r="AP44" s="200">
        <f>AP$6*0.8*'データベース'!$D15</f>
        <v/>
      </c>
    </row>
    <row r="45" ht="15.75" customHeight="1" s="228">
      <c r="A45" s="15" t="n"/>
      <c r="B45" s="168" t="n"/>
      <c r="C45" s="198" t="inlineStr">
        <is>
          <t>駐車場</t>
        </is>
      </c>
      <c r="D45" s="198" t="n"/>
      <c r="E45" s="168" t="n"/>
      <c r="F45" s="180" t="n"/>
      <c r="G45" s="199">
        <f>G$6*0.8*'データベース'!$D16</f>
        <v/>
      </c>
      <c r="H45" s="199">
        <f>H$6*0.8*'データベース'!$D16</f>
        <v/>
      </c>
      <c r="I45" s="199">
        <f>I$6*0.8*'データベース'!$D16</f>
        <v/>
      </c>
      <c r="J45" s="199">
        <f>J$6*0.8*'データベース'!$D16</f>
        <v/>
      </c>
      <c r="K45" s="199">
        <f>K$6*0.8*'データベース'!$D16</f>
        <v/>
      </c>
      <c r="L45" s="199">
        <f>L$6*0.8*'データベース'!$D16</f>
        <v/>
      </c>
      <c r="M45" s="199">
        <f>M$6*0.8*'データベース'!$D16</f>
        <v/>
      </c>
      <c r="N45" s="199">
        <f>N$6*0.8*'データベース'!$D16</f>
        <v/>
      </c>
      <c r="O45" s="199">
        <f>O$6*0.8*'データベース'!$D16</f>
        <v/>
      </c>
      <c r="P45" s="199">
        <f>P$6*0.8*'データベース'!$D16</f>
        <v/>
      </c>
      <c r="Q45" s="199">
        <f>Q$6*0.8*'データベース'!$D16</f>
        <v/>
      </c>
      <c r="R45" s="200">
        <f>R$6*0.8*'データベース'!$D16</f>
        <v/>
      </c>
      <c r="S45" s="172">
        <f>S$6*0.8*'データベース'!$D16</f>
        <v/>
      </c>
      <c r="T45" s="199">
        <f>T$6*0.8*'データベース'!$D16</f>
        <v/>
      </c>
      <c r="U45" s="199">
        <f>U$6*0.8*'データベース'!$D16</f>
        <v/>
      </c>
      <c r="V45" s="199">
        <f>V$6*0.8*'データベース'!$D16</f>
        <v/>
      </c>
      <c r="W45" s="199">
        <f>W$6*0.8*'データベース'!$D16</f>
        <v/>
      </c>
      <c r="X45" s="199">
        <f>X$6*0.8*'データベース'!$D16</f>
        <v/>
      </c>
      <c r="Y45" s="199">
        <f>Y$6*0.8*'データベース'!$D16</f>
        <v/>
      </c>
      <c r="Z45" s="199">
        <f>Z$6*0.8*'データベース'!$D16</f>
        <v/>
      </c>
      <c r="AA45" s="199">
        <f>AA$6*0.8*'データベース'!$D16</f>
        <v/>
      </c>
      <c r="AB45" s="199">
        <f>AB$6*0.8*'データベース'!$D16</f>
        <v/>
      </c>
      <c r="AC45" s="199">
        <f>AC$6*0.8*'データベース'!$D16</f>
        <v/>
      </c>
      <c r="AD45" s="200">
        <f>AD$6*0.8*'データベース'!$D16</f>
        <v/>
      </c>
      <c r="AE45" s="172">
        <f>AE$6*0.8*'データベース'!$D16</f>
        <v/>
      </c>
      <c r="AF45" s="199">
        <f>AF$6*0.8*'データベース'!$D16</f>
        <v/>
      </c>
      <c r="AG45" s="199">
        <f>AG$6*0.8*'データベース'!$D16</f>
        <v/>
      </c>
      <c r="AH45" s="199">
        <f>AH$6*0.8*'データベース'!$D16</f>
        <v/>
      </c>
      <c r="AI45" s="199">
        <f>AI$6*0.8*'データベース'!$D16</f>
        <v/>
      </c>
      <c r="AJ45" s="199">
        <f>AJ$6*0.8*'データベース'!$D16</f>
        <v/>
      </c>
      <c r="AK45" s="199">
        <f>AK$6*0.8*'データベース'!$D16</f>
        <v/>
      </c>
      <c r="AL45" s="199">
        <f>AL$6*0.8*'データベース'!$D16</f>
        <v/>
      </c>
      <c r="AM45" s="199">
        <f>AM$6*0.8*'データベース'!$D16</f>
        <v/>
      </c>
      <c r="AN45" s="199">
        <f>AN$6*0.8*'データベース'!$D16</f>
        <v/>
      </c>
      <c r="AO45" s="199">
        <f>AO$6*0.8*'データベース'!$D16</f>
        <v/>
      </c>
      <c r="AP45" s="200">
        <f>AP$6*0.8*'データベース'!$D16</f>
        <v/>
      </c>
    </row>
    <row r="46" ht="15.75" customHeight="1" s="228">
      <c r="A46" s="15" t="n"/>
      <c r="B46" s="168" t="n"/>
      <c r="C46" s="198" t="inlineStr">
        <is>
          <t>ソフトウェア</t>
        </is>
      </c>
      <c r="D46" s="198" t="n"/>
      <c r="E46" s="168" t="n"/>
      <c r="F46" s="180" t="n"/>
      <c r="G46" s="199">
        <f>G$6*'データベース'!$D17</f>
        <v/>
      </c>
      <c r="H46" s="199">
        <f>H$6*'データベース'!$D17</f>
        <v/>
      </c>
      <c r="I46" s="199">
        <f>I$6*'データベース'!$D17</f>
        <v/>
      </c>
      <c r="J46" s="199">
        <f>J$6*'データベース'!$D17</f>
        <v/>
      </c>
      <c r="K46" s="199">
        <f>K$6*'データベース'!$D17</f>
        <v/>
      </c>
      <c r="L46" s="199">
        <f>L$6*'データベース'!$D17</f>
        <v/>
      </c>
      <c r="M46" s="199">
        <f>M$6*'データベース'!$D17</f>
        <v/>
      </c>
      <c r="N46" s="199">
        <f>N$6*'データベース'!$D17</f>
        <v/>
      </c>
      <c r="O46" s="199">
        <f>O$6*'データベース'!$D17</f>
        <v/>
      </c>
      <c r="P46" s="199">
        <f>P$6*'データベース'!$D17</f>
        <v/>
      </c>
      <c r="Q46" s="199">
        <f>Q$6*'データベース'!$D17</f>
        <v/>
      </c>
      <c r="R46" s="200">
        <f>R$6*'データベース'!$D17</f>
        <v/>
      </c>
      <c r="S46" s="172">
        <f>S$6*'データベース'!$D17</f>
        <v/>
      </c>
      <c r="T46" s="199">
        <f>T$6*'データベース'!$D17</f>
        <v/>
      </c>
      <c r="U46" s="199">
        <f>U$6*'データベース'!$D17</f>
        <v/>
      </c>
      <c r="V46" s="199">
        <f>V$6*'データベース'!$D17</f>
        <v/>
      </c>
      <c r="W46" s="199">
        <f>W$6*'データベース'!$D17</f>
        <v/>
      </c>
      <c r="X46" s="199">
        <f>X$6*'データベース'!$D17</f>
        <v/>
      </c>
      <c r="Y46" s="199">
        <f>Y$6*'データベース'!$D17</f>
        <v/>
      </c>
      <c r="Z46" s="199">
        <f>Z$6*'データベース'!$D17</f>
        <v/>
      </c>
      <c r="AA46" s="199">
        <f>AA$6*'データベース'!$D17</f>
        <v/>
      </c>
      <c r="AB46" s="199">
        <f>AB$6*'データベース'!$D17</f>
        <v/>
      </c>
      <c r="AC46" s="199">
        <f>AC$6*'データベース'!$D17</f>
        <v/>
      </c>
      <c r="AD46" s="200">
        <f>AD$6*'データベース'!$D17</f>
        <v/>
      </c>
      <c r="AE46" s="172">
        <f>AE$6*'データベース'!$D17</f>
        <v/>
      </c>
      <c r="AF46" s="199">
        <f>AF$6*'データベース'!$D17</f>
        <v/>
      </c>
      <c r="AG46" s="199">
        <f>AG$6*'データベース'!$D17</f>
        <v/>
      </c>
      <c r="AH46" s="199">
        <f>AH$6*'データベース'!$D17</f>
        <v/>
      </c>
      <c r="AI46" s="199">
        <f>AI$6*'データベース'!$D17</f>
        <v/>
      </c>
      <c r="AJ46" s="199">
        <f>AJ$6*'データベース'!$D17</f>
        <v/>
      </c>
      <c r="AK46" s="199">
        <f>AK$6*'データベース'!$D17</f>
        <v/>
      </c>
      <c r="AL46" s="199">
        <f>AL$6*'データベース'!$D17</f>
        <v/>
      </c>
      <c r="AM46" s="199">
        <f>AM$6*'データベース'!$D17</f>
        <v/>
      </c>
      <c r="AN46" s="199">
        <f>AN$6*'データベース'!$D17</f>
        <v/>
      </c>
      <c r="AO46" s="199">
        <f>AO$6*'データベース'!$D17</f>
        <v/>
      </c>
      <c r="AP46" s="200">
        <f>AP$6*'データベース'!$D17</f>
        <v/>
      </c>
    </row>
    <row r="47" ht="15.75" customHeight="1" s="228">
      <c r="A47" s="15" t="n"/>
      <c r="B47" s="168" t="n"/>
      <c r="C47" s="198" t="inlineStr">
        <is>
          <t>消耗品</t>
        </is>
      </c>
      <c r="D47" s="198" t="n"/>
      <c r="E47" s="168" t="n"/>
      <c r="F47" s="180" t="n"/>
      <c r="G47" s="181">
        <f>G$6*'データベース'!$D18</f>
        <v/>
      </c>
      <c r="H47" s="181">
        <f>H$6*'データベース'!$D18</f>
        <v/>
      </c>
      <c r="I47" s="181">
        <f>I$6*'データベース'!$D18</f>
        <v/>
      </c>
      <c r="J47" s="181">
        <f>J$6*'データベース'!$D18</f>
        <v/>
      </c>
      <c r="K47" s="181">
        <f>K$6*'データベース'!$D18</f>
        <v/>
      </c>
      <c r="L47" s="181">
        <f>L$6*'データベース'!$D18</f>
        <v/>
      </c>
      <c r="M47" s="181">
        <f>M$6*'データベース'!$D18</f>
        <v/>
      </c>
      <c r="N47" s="181">
        <f>N$6*'データベース'!$D18</f>
        <v/>
      </c>
      <c r="O47" s="181">
        <f>O$6*'データベース'!$D18</f>
        <v/>
      </c>
      <c r="P47" s="181">
        <f>P$6*'データベース'!$D18</f>
        <v/>
      </c>
      <c r="Q47" s="181">
        <f>Q$6*'データベース'!$D18</f>
        <v/>
      </c>
      <c r="R47" s="175">
        <f>R$6*'データベース'!$D18</f>
        <v/>
      </c>
      <c r="S47" s="176">
        <f>S$6*'データベース'!$D18</f>
        <v/>
      </c>
      <c r="T47" s="181">
        <f>T$6*'データベース'!$D18</f>
        <v/>
      </c>
      <c r="U47" s="181">
        <f>U$6*'データベース'!$D18</f>
        <v/>
      </c>
      <c r="V47" s="181">
        <f>V$6*'データベース'!$D18</f>
        <v/>
      </c>
      <c r="W47" s="181">
        <f>W$6*'データベース'!$D18</f>
        <v/>
      </c>
      <c r="X47" s="181">
        <f>X$6*'データベース'!$D18</f>
        <v/>
      </c>
      <c r="Y47" s="181">
        <f>Y$6*'データベース'!$D18</f>
        <v/>
      </c>
      <c r="Z47" s="181">
        <f>Z$6*'データベース'!$D18</f>
        <v/>
      </c>
      <c r="AA47" s="181">
        <f>AA$6*'データベース'!$D18</f>
        <v/>
      </c>
      <c r="AB47" s="181">
        <f>AB$6*'データベース'!$D18</f>
        <v/>
      </c>
      <c r="AC47" s="181">
        <f>AC$6*'データベース'!$D18</f>
        <v/>
      </c>
      <c r="AD47" s="175">
        <f>AD$6*'データベース'!$D18</f>
        <v/>
      </c>
      <c r="AE47" s="176">
        <f>AE$6*'データベース'!$D18</f>
        <v/>
      </c>
      <c r="AF47" s="181">
        <f>AF$6*'データベース'!$D18</f>
        <v/>
      </c>
      <c r="AG47" s="181">
        <f>AG$6*'データベース'!$D18</f>
        <v/>
      </c>
      <c r="AH47" s="181">
        <f>AH$6*'データベース'!$D18</f>
        <v/>
      </c>
      <c r="AI47" s="181">
        <f>AI$6*'データベース'!$D18</f>
        <v/>
      </c>
      <c r="AJ47" s="181">
        <f>AJ$6*'データベース'!$D18</f>
        <v/>
      </c>
      <c r="AK47" s="181">
        <f>AK$6*'データベース'!$D18</f>
        <v/>
      </c>
      <c r="AL47" s="181">
        <f>AL$6*'データベース'!$D18</f>
        <v/>
      </c>
      <c r="AM47" s="181">
        <f>AM$6*'データベース'!$D18</f>
        <v/>
      </c>
      <c r="AN47" s="181">
        <f>AN$6*'データベース'!$D18</f>
        <v/>
      </c>
      <c r="AO47" s="181">
        <f>AO$6*'データベース'!$D18</f>
        <v/>
      </c>
      <c r="AP47" s="175">
        <f>AP$6*'データベース'!$D18</f>
        <v/>
      </c>
    </row>
    <row r="48" ht="15.75" customHeight="1" s="228">
      <c r="A48" s="15" t="n"/>
      <c r="B48" s="168" t="n"/>
      <c r="C48" s="198" t="inlineStr">
        <is>
          <t>研修費</t>
        </is>
      </c>
      <c r="D48" s="198" t="n"/>
      <c r="E48" s="168" t="n"/>
      <c r="F48" s="180" t="n"/>
      <c r="G48" s="199">
        <f>G$6*'データベース'!$D19</f>
        <v/>
      </c>
      <c r="H48" s="199">
        <f>H$6*'データベース'!$D19</f>
        <v/>
      </c>
      <c r="I48" s="199">
        <f>I$6*'データベース'!$D19</f>
        <v/>
      </c>
      <c r="J48" s="199">
        <f>J$6*'データベース'!$D19</f>
        <v/>
      </c>
      <c r="K48" s="199">
        <f>K$6*'データベース'!$D19</f>
        <v/>
      </c>
      <c r="L48" s="199">
        <f>L$6*'データベース'!$D19</f>
        <v/>
      </c>
      <c r="M48" s="199">
        <f>M$6*'データベース'!$D19</f>
        <v/>
      </c>
      <c r="N48" s="199">
        <f>N$6*'データベース'!$D19</f>
        <v/>
      </c>
      <c r="O48" s="199">
        <f>O$6*'データベース'!$D19</f>
        <v/>
      </c>
      <c r="P48" s="199">
        <f>P$6*'データベース'!$D19</f>
        <v/>
      </c>
      <c r="Q48" s="199">
        <f>Q$6*'データベース'!$D19</f>
        <v/>
      </c>
      <c r="R48" s="200">
        <f>R$6*'データベース'!$D19</f>
        <v/>
      </c>
      <c r="S48" s="172">
        <f>S$6*'データベース'!$D19</f>
        <v/>
      </c>
      <c r="T48" s="199">
        <f>T$6*'データベース'!$D19</f>
        <v/>
      </c>
      <c r="U48" s="199">
        <f>U$6*'データベース'!$D19</f>
        <v/>
      </c>
      <c r="V48" s="199">
        <f>V$6*'データベース'!$D19</f>
        <v/>
      </c>
      <c r="W48" s="199">
        <f>W$6*'データベース'!$D19</f>
        <v/>
      </c>
      <c r="X48" s="199">
        <f>X$6*'データベース'!$D19</f>
        <v/>
      </c>
      <c r="Y48" s="199">
        <f>Y$6*'データベース'!$D19</f>
        <v/>
      </c>
      <c r="Z48" s="199">
        <f>Z$6*'データベース'!$D19</f>
        <v/>
      </c>
      <c r="AA48" s="199">
        <f>AA$6*'データベース'!$D19</f>
        <v/>
      </c>
      <c r="AB48" s="199">
        <f>AB$6*'データベース'!$D19</f>
        <v/>
      </c>
      <c r="AC48" s="199">
        <f>AC$6*'データベース'!$D19</f>
        <v/>
      </c>
      <c r="AD48" s="200">
        <f>AD$6*'データベース'!$D19</f>
        <v/>
      </c>
      <c r="AE48" s="172">
        <f>AE$6*'データベース'!$D19</f>
        <v/>
      </c>
      <c r="AF48" s="199">
        <f>AF$6*'データベース'!$D19</f>
        <v/>
      </c>
      <c r="AG48" s="199">
        <f>AG$6*'データベース'!$D19</f>
        <v/>
      </c>
      <c r="AH48" s="199">
        <f>AH$6*'データベース'!$D19</f>
        <v/>
      </c>
      <c r="AI48" s="199">
        <f>AI$6*'データベース'!$D19</f>
        <v/>
      </c>
      <c r="AJ48" s="199">
        <f>AJ$6*'データベース'!$D19</f>
        <v/>
      </c>
      <c r="AK48" s="199">
        <f>AK$6*'データベース'!$D19</f>
        <v/>
      </c>
      <c r="AL48" s="199">
        <f>AL$6*'データベース'!$D19</f>
        <v/>
      </c>
      <c r="AM48" s="199">
        <f>AM$6*'データベース'!$D19</f>
        <v/>
      </c>
      <c r="AN48" s="199">
        <f>AN$6*'データベース'!$D19</f>
        <v/>
      </c>
      <c r="AO48" s="199">
        <f>AO$6*'データベース'!$D19</f>
        <v/>
      </c>
      <c r="AP48" s="200">
        <f>AP$6*'データベース'!$D19</f>
        <v/>
      </c>
    </row>
    <row r="49" ht="15.75" customHeight="1" s="228">
      <c r="A49" s="15" t="n"/>
      <c r="B49" s="168" t="n"/>
      <c r="C49" s="198" t="inlineStr">
        <is>
          <t>会議費</t>
        </is>
      </c>
      <c r="D49" s="198" t="n"/>
      <c r="E49" s="168" t="n"/>
      <c r="F49" s="180" t="n"/>
      <c r="G49" s="199">
        <f>G$6*'データベース'!$D20</f>
        <v/>
      </c>
      <c r="H49" s="199">
        <f>H$6*'データベース'!$D20</f>
        <v/>
      </c>
      <c r="I49" s="199">
        <f>I$6*'データベース'!$D20</f>
        <v/>
      </c>
      <c r="J49" s="199">
        <f>J$6*'データベース'!$D20</f>
        <v/>
      </c>
      <c r="K49" s="199">
        <f>K$6*'データベース'!$D20</f>
        <v/>
      </c>
      <c r="L49" s="199">
        <f>L$6*'データベース'!$D20</f>
        <v/>
      </c>
      <c r="M49" s="199">
        <f>M$6*'データベース'!$D20</f>
        <v/>
      </c>
      <c r="N49" s="199">
        <f>N$6*'データベース'!$D20</f>
        <v/>
      </c>
      <c r="O49" s="199">
        <f>O$6*'データベース'!$D20</f>
        <v/>
      </c>
      <c r="P49" s="199">
        <f>P$6*'データベース'!$D20</f>
        <v/>
      </c>
      <c r="Q49" s="199">
        <f>Q$6*'データベース'!$D20</f>
        <v/>
      </c>
      <c r="R49" s="200">
        <f>R$6*'データベース'!$D20</f>
        <v/>
      </c>
      <c r="S49" s="172">
        <f>S$6*'データベース'!$D20</f>
        <v/>
      </c>
      <c r="T49" s="199">
        <f>T$6*'データベース'!$D20</f>
        <v/>
      </c>
      <c r="U49" s="199">
        <f>U$6*'データベース'!$D20</f>
        <v/>
      </c>
      <c r="V49" s="199">
        <f>V$6*'データベース'!$D20</f>
        <v/>
      </c>
      <c r="W49" s="199">
        <f>W$6*'データベース'!$D20</f>
        <v/>
      </c>
      <c r="X49" s="199">
        <f>X$6*'データベース'!$D20</f>
        <v/>
      </c>
      <c r="Y49" s="199">
        <f>Y$6*'データベース'!$D20</f>
        <v/>
      </c>
      <c r="Z49" s="199">
        <f>Z$6*'データベース'!$D20</f>
        <v/>
      </c>
      <c r="AA49" s="199">
        <f>AA$6*'データベース'!$D20</f>
        <v/>
      </c>
      <c r="AB49" s="199">
        <f>AB$6*'データベース'!$D20</f>
        <v/>
      </c>
      <c r="AC49" s="199">
        <f>AC$6*'データベース'!$D20</f>
        <v/>
      </c>
      <c r="AD49" s="200">
        <f>AD$6*'データベース'!$D20</f>
        <v/>
      </c>
      <c r="AE49" s="172">
        <f>AE$6*'データベース'!$D20</f>
        <v/>
      </c>
      <c r="AF49" s="199">
        <f>AF$6*'データベース'!$D20</f>
        <v/>
      </c>
      <c r="AG49" s="199">
        <f>AG$6*'データベース'!$D20</f>
        <v/>
      </c>
      <c r="AH49" s="199">
        <f>AH$6*'データベース'!$D20</f>
        <v/>
      </c>
      <c r="AI49" s="199">
        <f>AI$6*'データベース'!$D20</f>
        <v/>
      </c>
      <c r="AJ49" s="199">
        <f>AJ$6*'データベース'!$D20</f>
        <v/>
      </c>
      <c r="AK49" s="199">
        <f>AK$6*'データベース'!$D20</f>
        <v/>
      </c>
      <c r="AL49" s="199">
        <f>AL$6*'データベース'!$D20</f>
        <v/>
      </c>
      <c r="AM49" s="199">
        <f>AM$6*'データベース'!$D20</f>
        <v/>
      </c>
      <c r="AN49" s="199">
        <f>AN$6*'データベース'!$D20</f>
        <v/>
      </c>
      <c r="AO49" s="199">
        <f>AO$6*'データベース'!$D20</f>
        <v/>
      </c>
      <c r="AP49" s="200">
        <f>AP$6*'データベース'!$D20</f>
        <v/>
      </c>
    </row>
    <row r="50" ht="15.75" customHeight="1" s="228">
      <c r="A50" s="15" t="n"/>
      <c r="B50" s="168" t="n"/>
      <c r="C50" s="198" t="inlineStr">
        <is>
          <t>コインパーキング</t>
        </is>
      </c>
      <c r="D50" s="198" t="n"/>
      <c r="E50" s="168" t="n"/>
      <c r="F50" s="180" t="n"/>
      <c r="G50" s="199">
        <f>G$6*'データベース'!$D21</f>
        <v/>
      </c>
      <c r="H50" s="199">
        <f>H$6*'データベース'!$D21</f>
        <v/>
      </c>
      <c r="I50" s="199">
        <f>I$6*'データベース'!$D21</f>
        <v/>
      </c>
      <c r="J50" s="199">
        <f>J$6*'データベース'!$D21</f>
        <v/>
      </c>
      <c r="K50" s="199">
        <f>K$6*'データベース'!$D21</f>
        <v/>
      </c>
      <c r="L50" s="199">
        <f>L$6*'データベース'!$D21</f>
        <v/>
      </c>
      <c r="M50" s="199">
        <f>M$6*'データベース'!$D21</f>
        <v/>
      </c>
      <c r="N50" s="199">
        <f>N$6*'データベース'!$D21</f>
        <v/>
      </c>
      <c r="O50" s="199">
        <f>O$6*'データベース'!$D21</f>
        <v/>
      </c>
      <c r="P50" s="199">
        <f>P$6*'データベース'!$D21</f>
        <v/>
      </c>
      <c r="Q50" s="199">
        <f>Q$6*'データベース'!$D21</f>
        <v/>
      </c>
      <c r="R50" s="200">
        <f>R$6*'データベース'!$D21</f>
        <v/>
      </c>
      <c r="S50" s="172">
        <f>S$6*'データベース'!$D21</f>
        <v/>
      </c>
      <c r="T50" s="199">
        <f>T$6*'データベース'!$D21</f>
        <v/>
      </c>
      <c r="U50" s="199">
        <f>U$6*'データベース'!$D21</f>
        <v/>
      </c>
      <c r="V50" s="199">
        <f>V$6*'データベース'!$D21</f>
        <v/>
      </c>
      <c r="W50" s="199">
        <f>W$6*'データベース'!$D21</f>
        <v/>
      </c>
      <c r="X50" s="199">
        <f>X$6*'データベース'!$D21</f>
        <v/>
      </c>
      <c r="Y50" s="199">
        <f>Y$6*'データベース'!$D21</f>
        <v/>
      </c>
      <c r="Z50" s="199">
        <f>Z$6*'データベース'!$D21</f>
        <v/>
      </c>
      <c r="AA50" s="199">
        <f>AA$6*'データベース'!$D21</f>
        <v/>
      </c>
      <c r="AB50" s="199">
        <f>AB$6*'データベース'!$D21</f>
        <v/>
      </c>
      <c r="AC50" s="199">
        <f>AC$6*'データベース'!$D21</f>
        <v/>
      </c>
      <c r="AD50" s="200">
        <f>AD$6*'データベース'!$D21</f>
        <v/>
      </c>
      <c r="AE50" s="172">
        <f>AE$6*'データベース'!$D21</f>
        <v/>
      </c>
      <c r="AF50" s="199">
        <f>AF$6*'データベース'!$D21</f>
        <v/>
      </c>
      <c r="AG50" s="199">
        <f>AG$6*'データベース'!$D21</f>
        <v/>
      </c>
      <c r="AH50" s="199">
        <f>AH$6*'データベース'!$D21</f>
        <v/>
      </c>
      <c r="AI50" s="199">
        <f>AI$6*'データベース'!$D21</f>
        <v/>
      </c>
      <c r="AJ50" s="199">
        <f>AJ$6*'データベース'!$D21</f>
        <v/>
      </c>
      <c r="AK50" s="199">
        <f>AK$6*'データベース'!$D21</f>
        <v/>
      </c>
      <c r="AL50" s="199">
        <f>AL$6*'データベース'!$D21</f>
        <v/>
      </c>
      <c r="AM50" s="199">
        <f>AM$6*'データベース'!$D21</f>
        <v/>
      </c>
      <c r="AN50" s="199">
        <f>AN$6*'データベース'!$D21</f>
        <v/>
      </c>
      <c r="AO50" s="199">
        <f>AO$6*'データベース'!$D21</f>
        <v/>
      </c>
      <c r="AP50" s="200">
        <f>AP$6*'データベース'!$D21</f>
        <v/>
      </c>
    </row>
    <row r="51" ht="15.75" customHeight="1" s="228">
      <c r="A51" s="15" t="n"/>
      <c r="B51" s="168" t="n"/>
      <c r="C51" s="198" t="inlineStr">
        <is>
          <t>燃料費</t>
        </is>
      </c>
      <c r="D51" s="198" t="n"/>
      <c r="E51" s="168" t="n"/>
      <c r="F51" s="180" t="n"/>
      <c r="G51" s="199">
        <f>G$6*'データベース'!$D22</f>
        <v/>
      </c>
      <c r="H51" s="199">
        <f>H$6*'データベース'!$D22</f>
        <v/>
      </c>
      <c r="I51" s="199">
        <f>I$6*'データベース'!$D22</f>
        <v/>
      </c>
      <c r="J51" s="199">
        <f>J$6*'データベース'!$D22</f>
        <v/>
      </c>
      <c r="K51" s="199">
        <f>K$6*'データベース'!$D22</f>
        <v/>
      </c>
      <c r="L51" s="199">
        <f>L$6*'データベース'!$D22</f>
        <v/>
      </c>
      <c r="M51" s="199">
        <f>M$6*'データベース'!$D22</f>
        <v/>
      </c>
      <c r="N51" s="199">
        <f>N$6*'データベース'!$D22</f>
        <v/>
      </c>
      <c r="O51" s="199">
        <f>O$6*'データベース'!$D22</f>
        <v/>
      </c>
      <c r="P51" s="199">
        <f>P$6*'データベース'!$D22</f>
        <v/>
      </c>
      <c r="Q51" s="199">
        <f>Q$6*'データベース'!$D22</f>
        <v/>
      </c>
      <c r="R51" s="200">
        <f>R$6*'データベース'!$D22</f>
        <v/>
      </c>
      <c r="S51" s="172">
        <f>S$6*'データベース'!$D22</f>
        <v/>
      </c>
      <c r="T51" s="199">
        <f>T$6*'データベース'!$D22</f>
        <v/>
      </c>
      <c r="U51" s="199">
        <f>U$6*'データベース'!$D22</f>
        <v/>
      </c>
      <c r="V51" s="199">
        <f>V$6*'データベース'!$D22</f>
        <v/>
      </c>
      <c r="W51" s="199">
        <f>W$6*'データベース'!$D22</f>
        <v/>
      </c>
      <c r="X51" s="199">
        <f>X$6*'データベース'!$D22</f>
        <v/>
      </c>
      <c r="Y51" s="199">
        <f>Y$6*'データベース'!$D22</f>
        <v/>
      </c>
      <c r="Z51" s="199">
        <f>Z$6*'データベース'!$D22</f>
        <v/>
      </c>
      <c r="AA51" s="199">
        <f>AA$6*'データベース'!$D22</f>
        <v/>
      </c>
      <c r="AB51" s="199">
        <f>AB$6*'データベース'!$D22</f>
        <v/>
      </c>
      <c r="AC51" s="199">
        <f>AC$6*'データベース'!$D22</f>
        <v/>
      </c>
      <c r="AD51" s="200">
        <f>AD$6*'データベース'!$D22</f>
        <v/>
      </c>
      <c r="AE51" s="172">
        <f>AE$6*'データベース'!$D22</f>
        <v/>
      </c>
      <c r="AF51" s="199">
        <f>AF$6*'データベース'!$D22</f>
        <v/>
      </c>
      <c r="AG51" s="199">
        <f>AG$6*'データベース'!$D22</f>
        <v/>
      </c>
      <c r="AH51" s="199">
        <f>AH$6*'データベース'!$D22</f>
        <v/>
      </c>
      <c r="AI51" s="199">
        <f>AI$6*'データベース'!$D22</f>
        <v/>
      </c>
      <c r="AJ51" s="199">
        <f>AJ$6*'データベース'!$D22</f>
        <v/>
      </c>
      <c r="AK51" s="199">
        <f>AK$6*'データベース'!$D22</f>
        <v/>
      </c>
      <c r="AL51" s="199">
        <f>AL$6*'データベース'!$D22</f>
        <v/>
      </c>
      <c r="AM51" s="199">
        <f>AM$6*'データベース'!$D22</f>
        <v/>
      </c>
      <c r="AN51" s="199">
        <f>AN$6*'データベース'!$D22</f>
        <v/>
      </c>
      <c r="AO51" s="199">
        <f>AO$6*'データベース'!$D22</f>
        <v/>
      </c>
      <c r="AP51" s="200">
        <f>AP$6*'データベース'!$D22</f>
        <v/>
      </c>
    </row>
    <row r="52" ht="15.75" customHeight="1" s="228">
      <c r="A52" s="15" t="n"/>
      <c r="B52" s="168" t="n"/>
      <c r="C52" s="198" t="n"/>
      <c r="D52" s="198" t="n"/>
      <c r="E52" s="168" t="n"/>
      <c r="F52" s="180" t="n"/>
      <c r="G52" s="199" t="n"/>
      <c r="H52" s="199" t="n"/>
      <c r="I52" s="199" t="n"/>
      <c r="J52" s="199" t="n"/>
      <c r="K52" s="199" t="n"/>
      <c r="L52" s="199" t="n"/>
      <c r="M52" s="199" t="n"/>
      <c r="N52" s="199" t="n"/>
      <c r="O52" s="199" t="n"/>
      <c r="P52" s="199" t="n"/>
      <c r="Q52" s="199" t="n"/>
      <c r="R52" s="200" t="n"/>
      <c r="S52" s="172" t="n"/>
      <c r="T52" s="199" t="n"/>
      <c r="U52" s="199" t="n"/>
      <c r="V52" s="199" t="n"/>
      <c r="W52" s="199" t="n"/>
      <c r="X52" s="199" t="n"/>
      <c r="Y52" s="199" t="n"/>
      <c r="Z52" s="199" t="n"/>
      <c r="AA52" s="199" t="n"/>
      <c r="AB52" s="199" t="n"/>
      <c r="AC52" s="199" t="n"/>
      <c r="AD52" s="200" t="n"/>
      <c r="AE52" s="172" t="n"/>
      <c r="AF52" s="199" t="n"/>
      <c r="AG52" s="199" t="n"/>
      <c r="AH52" s="199" t="n"/>
      <c r="AI52" s="199" t="n"/>
      <c r="AJ52" s="199" t="n"/>
      <c r="AK52" s="199" t="n"/>
      <c r="AL52" s="199" t="n"/>
      <c r="AM52" s="199" t="n"/>
      <c r="AN52" s="199" t="n"/>
      <c r="AO52" s="199" t="n"/>
      <c r="AP52" s="200" t="n"/>
    </row>
    <row r="53" ht="15.75" customHeight="1" s="228">
      <c r="A53" s="15" t="n"/>
      <c r="B53" s="168" t="n"/>
      <c r="C53" s="198" t="n"/>
      <c r="D53" s="198" t="n"/>
      <c r="E53" s="201" t="n"/>
      <c r="F53" s="202" t="inlineStr">
        <is>
          <t>BPO</t>
        </is>
      </c>
      <c r="G53" s="199" t="n"/>
      <c r="H53" s="199" t="n"/>
      <c r="I53" s="199" t="n"/>
      <c r="J53" s="199" t="n"/>
      <c r="K53" s="199" t="n"/>
      <c r="L53" s="199" t="n"/>
      <c r="M53" s="199" t="n"/>
      <c r="N53" s="199" t="n"/>
      <c r="O53" s="199" t="n"/>
      <c r="P53" s="199" t="n"/>
      <c r="Q53" s="199" t="n"/>
      <c r="R53" s="200" t="n"/>
      <c r="S53" s="172" t="n"/>
      <c r="T53" s="199" t="n"/>
      <c r="U53" s="199" t="n"/>
      <c r="V53" s="199" t="n"/>
      <c r="W53" s="199" t="n"/>
      <c r="X53" s="199" t="n"/>
      <c r="Y53" s="199" t="n"/>
      <c r="Z53" s="199" t="n"/>
      <c r="AA53" s="199" t="n"/>
      <c r="AB53" s="199" t="n"/>
      <c r="AC53" s="199" t="n"/>
      <c r="AD53" s="200" t="n"/>
      <c r="AE53" s="172" t="n"/>
      <c r="AF53" s="199" t="n"/>
      <c r="AG53" s="199" t="n"/>
      <c r="AH53" s="199" t="n"/>
      <c r="AI53" s="199" t="n"/>
      <c r="AJ53" s="199" t="n"/>
      <c r="AK53" s="199" t="n"/>
      <c r="AL53" s="199" t="n"/>
      <c r="AM53" s="199" t="n"/>
      <c r="AN53" s="199" t="n"/>
      <c r="AO53" s="199" t="n"/>
      <c r="AP53" s="200" t="n"/>
    </row>
    <row r="54" ht="15.75" customHeight="1" s="228">
      <c r="A54" s="15" t="n"/>
      <c r="B54" s="168" t="n"/>
      <c r="C54" s="198" t="n"/>
      <c r="D54" s="198" t="n"/>
      <c r="E54" s="168" t="n"/>
      <c r="F54" s="202" t="inlineStr">
        <is>
          <t>BPO</t>
        </is>
      </c>
      <c r="G54" s="199" t="n"/>
      <c r="H54" s="199" t="n"/>
      <c r="I54" s="199" t="n"/>
      <c r="J54" s="199" t="n"/>
      <c r="K54" s="199" t="n"/>
      <c r="L54" s="199" t="n"/>
      <c r="M54" s="199" t="n"/>
      <c r="N54" s="199" t="n"/>
      <c r="O54" s="199" t="n"/>
      <c r="P54" s="199" t="n"/>
      <c r="Q54" s="199" t="n"/>
      <c r="R54" s="200" t="n"/>
      <c r="S54" s="172" t="n"/>
      <c r="T54" s="199" t="n"/>
      <c r="U54" s="199" t="n"/>
      <c r="V54" s="199" t="n"/>
      <c r="W54" s="199" t="n"/>
      <c r="X54" s="199" t="n"/>
      <c r="Y54" s="199" t="n"/>
      <c r="Z54" s="199" t="n"/>
      <c r="AA54" s="199" t="n"/>
      <c r="AB54" s="199" t="n"/>
      <c r="AC54" s="199" t="n"/>
      <c r="AD54" s="200" t="n"/>
      <c r="AE54" s="172" t="n"/>
      <c r="AF54" s="199" t="n"/>
      <c r="AG54" s="199" t="n"/>
      <c r="AH54" s="199" t="n"/>
      <c r="AI54" s="199" t="n"/>
      <c r="AJ54" s="199" t="n"/>
      <c r="AK54" s="199" t="n"/>
      <c r="AL54" s="199" t="n"/>
      <c r="AM54" s="199" t="n"/>
      <c r="AN54" s="199" t="n"/>
      <c r="AO54" s="199" t="n"/>
      <c r="AP54" s="200" t="n"/>
    </row>
    <row r="55" ht="15.75" customHeight="1" s="228">
      <c r="A55" s="15" t="n"/>
      <c r="B55" s="203" t="inlineStr">
        <is>
          <t>営業利益</t>
        </is>
      </c>
      <c r="C55" s="204" t="n"/>
      <c r="D55" s="204" t="n"/>
      <c r="E55" s="204" t="n"/>
      <c r="F55" s="204" t="n"/>
      <c r="G55" s="205">
        <f>G27-G30-G38</f>
        <v/>
      </c>
      <c r="H55" s="205">
        <f>H27-H30-H38</f>
        <v/>
      </c>
      <c r="I55" s="205">
        <f>I27-I30-I38</f>
        <v/>
      </c>
      <c r="J55" s="205">
        <f>J27-J30-J38</f>
        <v/>
      </c>
      <c r="K55" s="205">
        <f>K27-K30-K38</f>
        <v/>
      </c>
      <c r="L55" s="205">
        <f>L27-L30-L38</f>
        <v/>
      </c>
      <c r="M55" s="205">
        <f>M27-M30-M38</f>
        <v/>
      </c>
      <c r="N55" s="205">
        <f>N27-N30-N38</f>
        <v/>
      </c>
      <c r="O55" s="205">
        <f>O27-O30-O38</f>
        <v/>
      </c>
      <c r="P55" s="205">
        <f>P27-P30-P38</f>
        <v/>
      </c>
      <c r="Q55" s="205">
        <f>Q27-Q30-Q38</f>
        <v/>
      </c>
      <c r="R55" s="206">
        <f>R27-R30-R38</f>
        <v/>
      </c>
      <c r="S55" s="207">
        <f>S27-S30-S38</f>
        <v/>
      </c>
      <c r="T55" s="205">
        <f>T27-T30-T38</f>
        <v/>
      </c>
      <c r="U55" s="205">
        <f>U27-U30-U38</f>
        <v/>
      </c>
      <c r="V55" s="205">
        <f>V27-V30-V38</f>
        <v/>
      </c>
      <c r="W55" s="205">
        <f>W27-W30-W38</f>
        <v/>
      </c>
      <c r="X55" s="205">
        <f>X27-X30-X38</f>
        <v/>
      </c>
      <c r="Y55" s="205">
        <f>Y27-Y30-Y38</f>
        <v/>
      </c>
      <c r="Z55" s="205">
        <f>Z27-Z30-Z38</f>
        <v/>
      </c>
      <c r="AA55" s="205">
        <f>AA27-AA30-AA38</f>
        <v/>
      </c>
      <c r="AB55" s="205">
        <f>AB27-AB30-AB38</f>
        <v/>
      </c>
      <c r="AC55" s="205">
        <f>AC27-AC30-AC38</f>
        <v/>
      </c>
      <c r="AD55" s="206">
        <f>AD27-AD30-AD38</f>
        <v/>
      </c>
      <c r="AE55" s="207">
        <f>AE27-AE30-AE38</f>
        <v/>
      </c>
      <c r="AF55" s="205">
        <f>AF27-AF30-AF38</f>
        <v/>
      </c>
      <c r="AG55" s="205">
        <f>AG27-AG30-AG38</f>
        <v/>
      </c>
      <c r="AH55" s="205">
        <f>AH27-AH30-AH38</f>
        <v/>
      </c>
      <c r="AI55" s="205">
        <f>AI27-AI30-AI38</f>
        <v/>
      </c>
      <c r="AJ55" s="205">
        <f>AJ27-AJ30-AJ38</f>
        <v/>
      </c>
      <c r="AK55" s="205">
        <f>AK27-AK30-AK38</f>
        <v/>
      </c>
      <c r="AL55" s="205">
        <f>AL27-AL30-AL38</f>
        <v/>
      </c>
      <c r="AM55" s="205">
        <f>AM27-AM30-AM38</f>
        <v/>
      </c>
      <c r="AN55" s="205">
        <f>AN27-AN30-AN38</f>
        <v/>
      </c>
      <c r="AO55" s="205">
        <f>AO27-AO30-AO38</f>
        <v/>
      </c>
      <c r="AP55" s="208">
        <f>AP27-AP30-AP38</f>
        <v/>
      </c>
    </row>
    <row r="56" ht="15.75" customHeight="1" s="228">
      <c r="A56" s="15" t="n"/>
      <c r="B56" s="209" t="inlineStr">
        <is>
          <t>キャッシュフロー</t>
        </is>
      </c>
      <c r="C56" s="210" t="n"/>
      <c r="D56" s="211" t="n"/>
      <c r="E56" s="211" t="n"/>
      <c r="F56" s="211" t="n"/>
      <c r="G56" s="212" t="n"/>
      <c r="H56" s="212" t="n"/>
      <c r="I56" s="212" t="n"/>
      <c r="J56" s="212" t="n"/>
      <c r="K56" s="212" t="n"/>
      <c r="L56" s="212" t="n"/>
      <c r="M56" s="212" t="n"/>
      <c r="N56" s="212" t="n"/>
      <c r="O56" s="212" t="n"/>
      <c r="P56" s="212" t="n"/>
      <c r="Q56" s="212" t="n"/>
      <c r="R56" s="213" t="n"/>
      <c r="S56" s="214" t="n"/>
      <c r="T56" s="212" t="n"/>
      <c r="U56" s="212" t="n"/>
      <c r="V56" s="212" t="n"/>
      <c r="W56" s="212" t="n"/>
      <c r="X56" s="212" t="n"/>
      <c r="Y56" s="212" t="n"/>
      <c r="Z56" s="212" t="n"/>
      <c r="AA56" s="212" t="n"/>
      <c r="AB56" s="212" t="n"/>
      <c r="AC56" s="212" t="n"/>
      <c r="AD56" s="213" t="n"/>
      <c r="AE56" s="214" t="n"/>
      <c r="AF56" s="212" t="n"/>
      <c r="AG56" s="212" t="n"/>
      <c r="AH56" s="212" t="n"/>
      <c r="AI56" s="212" t="n"/>
      <c r="AJ56" s="212" t="n"/>
      <c r="AK56" s="212" t="n"/>
      <c r="AL56" s="212" t="n"/>
      <c r="AM56" s="212" t="n"/>
      <c r="AN56" s="212" t="n"/>
      <c r="AO56" s="212" t="n"/>
      <c r="AP56" s="213" t="n"/>
    </row>
    <row r="57" ht="15.75" customHeight="1" s="228">
      <c r="A57" s="215" t="n"/>
      <c r="B57" s="216" t="n"/>
      <c r="C57" s="217" t="inlineStr">
        <is>
          <t>営業CF</t>
        </is>
      </c>
      <c r="D57" s="218" t="n"/>
      <c r="E57" s="218" t="n"/>
      <c r="F57" s="218" t="n"/>
      <c r="G57" s="219">
        <f>-G30-G38</f>
        <v/>
      </c>
      <c r="H57" s="219">
        <f>-H30-H38</f>
        <v/>
      </c>
      <c r="I57" s="219">
        <f>G27-I30-I38</f>
        <v/>
      </c>
      <c r="J57" s="219">
        <f>H27-J30-J38</f>
        <v/>
      </c>
      <c r="K57" s="219">
        <f>I27-K30-K38</f>
        <v/>
      </c>
      <c r="L57" s="219">
        <f>J27-L30-L38</f>
        <v/>
      </c>
      <c r="M57" s="219">
        <f>K27-M30-M38</f>
        <v/>
      </c>
      <c r="N57" s="219">
        <f>L27-N30-N38</f>
        <v/>
      </c>
      <c r="O57" s="219">
        <f>M27-O30-O38</f>
        <v/>
      </c>
      <c r="P57" s="219">
        <f>N27-P30-P38</f>
        <v/>
      </c>
      <c r="Q57" s="219">
        <f>O27-Q30-Q38</f>
        <v/>
      </c>
      <c r="R57" s="220">
        <f>P27-R30-R38</f>
        <v/>
      </c>
      <c r="S57" s="221">
        <f>Q27-S30-S38</f>
        <v/>
      </c>
      <c r="T57" s="219">
        <f>R27-T30-T38</f>
        <v/>
      </c>
      <c r="U57" s="219">
        <f>S27-U30-U38</f>
        <v/>
      </c>
      <c r="V57" s="219">
        <f>T27-V30-V38</f>
        <v/>
      </c>
      <c r="W57" s="219">
        <f>U27-W30-W38</f>
        <v/>
      </c>
      <c r="X57" s="219">
        <f>V27-X30-X38</f>
        <v/>
      </c>
      <c r="Y57" s="219">
        <f>W27-Y30-Y38</f>
        <v/>
      </c>
      <c r="Z57" s="219">
        <f>X27-Z30-Z38</f>
        <v/>
      </c>
      <c r="AA57" s="219">
        <f>Y27-AA30-AA38</f>
        <v/>
      </c>
      <c r="AB57" s="219">
        <f>Z27-AB30-AB38</f>
        <v/>
      </c>
      <c r="AC57" s="219">
        <f>AA27-AC30-AC38</f>
        <v/>
      </c>
      <c r="AD57" s="220">
        <f>AB27-AD30-AD38</f>
        <v/>
      </c>
      <c r="AE57" s="221">
        <f>AC27-AE30-AE38</f>
        <v/>
      </c>
      <c r="AF57" s="219">
        <f>AD27-AF30-AF38</f>
        <v/>
      </c>
      <c r="AG57" s="219">
        <f>AE27-AG30-AG38</f>
        <v/>
      </c>
      <c r="AH57" s="219">
        <f>AF27-AH30-AH38</f>
        <v/>
      </c>
      <c r="AI57" s="219">
        <f>AG27-AI30-AI38</f>
        <v/>
      </c>
      <c r="AJ57" s="219">
        <f>AH27-AJ30-AJ38</f>
        <v/>
      </c>
      <c r="AK57" s="219">
        <f>AI27-AK30-AK38</f>
        <v/>
      </c>
      <c r="AL57" s="219">
        <f>AJ27-AL30-AL38</f>
        <v/>
      </c>
      <c r="AM57" s="219">
        <f>AK27-AM30-AM38</f>
        <v/>
      </c>
      <c r="AN57" s="219">
        <f>AL27-AN30-AN38</f>
        <v/>
      </c>
      <c r="AO57" s="219">
        <f>AM27-AO30-AO38</f>
        <v/>
      </c>
      <c r="AP57" s="220">
        <f>AN27-AP30-AP38</f>
        <v/>
      </c>
    </row>
    <row r="58" ht="16.5" customHeight="1" s="228">
      <c r="A58" s="215" t="n"/>
      <c r="B58" s="216" t="n"/>
      <c r="C58" s="217" t="inlineStr">
        <is>
          <t>投資CF</t>
        </is>
      </c>
      <c r="D58" s="218" t="n"/>
      <c r="E58" s="218" t="n"/>
      <c r="F58" s="218" t="n"/>
      <c r="G58" s="219" t="n"/>
      <c r="H58" s="219" t="n"/>
      <c r="I58" s="219" t="n"/>
      <c r="J58" s="219" t="n"/>
      <c r="K58" s="219" t="n"/>
      <c r="L58" s="219" t="n"/>
      <c r="M58" s="219" t="n"/>
      <c r="N58" s="219" t="n"/>
      <c r="O58" s="219" t="n"/>
      <c r="P58" s="219" t="n"/>
      <c r="Q58" s="219" t="n"/>
      <c r="R58" s="220" t="n"/>
      <c r="S58" s="221" t="n"/>
      <c r="T58" s="219" t="n"/>
      <c r="U58" s="219" t="n"/>
      <c r="V58" s="219" t="n"/>
      <c r="W58" s="219" t="n"/>
      <c r="X58" s="219" t="n"/>
      <c r="Y58" s="219" t="n"/>
      <c r="Z58" s="219" t="n"/>
      <c r="AA58" s="219" t="n"/>
      <c r="AB58" s="219" t="n"/>
      <c r="AC58" s="219" t="n"/>
      <c r="AD58" s="220" t="n"/>
      <c r="AE58" s="221" t="n"/>
      <c r="AF58" s="219" t="n"/>
      <c r="AG58" s="219" t="n"/>
      <c r="AH58" s="219" t="n"/>
      <c r="AI58" s="219" t="n"/>
      <c r="AJ58" s="219" t="n"/>
      <c r="AK58" s="219" t="n"/>
      <c r="AL58" s="219" t="n"/>
      <c r="AM58" s="219" t="n"/>
      <c r="AN58" s="219" t="n"/>
      <c r="AO58" s="219" t="n"/>
      <c r="AP58" s="220" t="n"/>
    </row>
    <row r="59" ht="15.75" customHeight="1" s="228">
      <c r="A59" s="215" t="n"/>
      <c r="B59" s="216" t="n"/>
      <c r="C59" s="217" t="inlineStr">
        <is>
          <t>財務CF</t>
        </is>
      </c>
      <c r="D59" s="218" t="n"/>
      <c r="E59" s="218" t="n"/>
      <c r="F59" s="222" t="inlineStr">
        <is>
          <t>借入</t>
        </is>
      </c>
      <c r="G59" s="219">
        <f>'借入'!B4+'借入'!B11</f>
        <v/>
      </c>
      <c r="H59" s="219" t="n"/>
      <c r="I59" s="219" t="n"/>
      <c r="J59" s="219" t="n"/>
      <c r="K59" s="219" t="n"/>
      <c r="L59" s="219" t="n"/>
      <c r="M59" s="219" t="n"/>
      <c r="N59" s="219" t="n"/>
      <c r="O59" s="219" t="n"/>
      <c r="P59" s="219" t="n"/>
      <c r="Q59" s="219" t="n"/>
      <c r="R59" s="220" t="n"/>
      <c r="S59" s="221" t="n"/>
      <c r="T59" s="219" t="n"/>
      <c r="U59" s="219" t="n"/>
      <c r="V59" s="219" t="n"/>
      <c r="W59" s="219" t="n"/>
      <c r="X59" s="219" t="n"/>
      <c r="Y59" s="219" t="n"/>
      <c r="Z59" s="219" t="n"/>
      <c r="AA59" s="219" t="n"/>
      <c r="AB59" s="219" t="n"/>
      <c r="AC59" s="219" t="n"/>
      <c r="AD59" s="220" t="n"/>
      <c r="AE59" s="221" t="n"/>
      <c r="AF59" s="219" t="n"/>
      <c r="AG59" s="219" t="n"/>
      <c r="AH59" s="219" t="n"/>
      <c r="AI59" s="219" t="n"/>
      <c r="AJ59" s="219" t="n"/>
      <c r="AK59" s="219" t="n"/>
      <c r="AL59" s="219" t="n"/>
      <c r="AM59" s="219" t="n"/>
      <c r="AN59" s="219" t="n"/>
      <c r="AO59" s="219" t="n"/>
      <c r="AP59" s="220" t="n"/>
    </row>
    <row r="60" ht="15.75" customHeight="1" s="228">
      <c r="A60" s="215" t="n"/>
      <c r="B60" s="216" t="n"/>
      <c r="C60" s="217" t="n"/>
      <c r="D60" s="218" t="n"/>
      <c r="E60" s="218" t="n"/>
      <c r="F60" s="222" t="inlineStr">
        <is>
          <t>返済</t>
        </is>
      </c>
      <c r="G60" s="219">
        <f>'借入'!E27</f>
        <v/>
      </c>
      <c r="H60" s="219">
        <f>'借入'!F27</f>
        <v/>
      </c>
      <c r="I60" s="219">
        <f>'借入'!G27</f>
        <v/>
      </c>
      <c r="J60" s="219">
        <f>'借入'!H27</f>
        <v/>
      </c>
      <c r="K60" s="219">
        <f>'借入'!I27</f>
        <v/>
      </c>
      <c r="L60" s="219">
        <f>'借入'!J27</f>
        <v/>
      </c>
      <c r="M60" s="219">
        <f>'借入'!K27</f>
        <v/>
      </c>
      <c r="N60" s="219">
        <f>'借入'!L27</f>
        <v/>
      </c>
      <c r="O60" s="219">
        <f>'借入'!M27</f>
        <v/>
      </c>
      <c r="P60" s="219">
        <f>'借入'!N27</f>
        <v/>
      </c>
      <c r="Q60" s="219">
        <f>'借入'!O27</f>
        <v/>
      </c>
      <c r="R60" s="220">
        <f>'借入'!P27</f>
        <v/>
      </c>
      <c r="S60" s="221">
        <f>'借入'!Q27</f>
        <v/>
      </c>
      <c r="T60" s="219">
        <f>'借入'!R27</f>
        <v/>
      </c>
      <c r="U60" s="219">
        <f>'借入'!S27</f>
        <v/>
      </c>
      <c r="V60" s="219">
        <f>'借入'!T27</f>
        <v/>
      </c>
      <c r="W60" s="219">
        <f>'借入'!U27</f>
        <v/>
      </c>
      <c r="X60" s="219">
        <f>'借入'!V27</f>
        <v/>
      </c>
      <c r="Y60" s="219">
        <f>'借入'!W27</f>
        <v/>
      </c>
      <c r="Z60" s="219">
        <f>'借入'!X27</f>
        <v/>
      </c>
      <c r="AA60" s="219">
        <f>'借入'!Y27</f>
        <v/>
      </c>
      <c r="AB60" s="219">
        <f>'借入'!Z27</f>
        <v/>
      </c>
      <c r="AC60" s="219">
        <f>'借入'!AA27</f>
        <v/>
      </c>
      <c r="AD60" s="220">
        <f>'借入'!AB27</f>
        <v/>
      </c>
      <c r="AE60" s="221">
        <f>'借入'!AC27</f>
        <v/>
      </c>
      <c r="AF60" s="219">
        <f>'借入'!AD27</f>
        <v/>
      </c>
      <c r="AG60" s="219">
        <f>'借入'!AE27</f>
        <v/>
      </c>
      <c r="AH60" s="219">
        <f>'借入'!AF27</f>
        <v/>
      </c>
      <c r="AI60" s="219">
        <f>'借入'!AG27</f>
        <v/>
      </c>
      <c r="AJ60" s="219">
        <f>'借入'!AH27</f>
        <v/>
      </c>
      <c r="AK60" s="219">
        <f>'借入'!AI27</f>
        <v/>
      </c>
      <c r="AL60" s="219">
        <f>'借入'!AJ27</f>
        <v/>
      </c>
      <c r="AM60" s="219">
        <f>'借入'!AK27</f>
        <v/>
      </c>
      <c r="AN60" s="219">
        <f>'借入'!AL27</f>
        <v/>
      </c>
      <c r="AO60" s="219">
        <f>'借入'!AM27</f>
        <v/>
      </c>
      <c r="AP60" s="220">
        <f>'借入'!AN27</f>
        <v/>
      </c>
    </row>
    <row r="61" ht="15.75" customHeight="1" s="228">
      <c r="A61" s="215" t="n"/>
      <c r="B61" s="216" t="n"/>
      <c r="C61" s="217" t="inlineStr">
        <is>
          <t>正味CF</t>
        </is>
      </c>
      <c r="D61" s="218" t="n"/>
      <c r="E61" s="218" t="n"/>
      <c r="F61" s="218" t="n"/>
      <c r="G61" s="219">
        <f>G57-G58+G59-G60</f>
        <v/>
      </c>
      <c r="H61" s="219">
        <f>H57-H58+H59-H60</f>
        <v/>
      </c>
      <c r="I61" s="219">
        <f>I57-I58+I59-I60</f>
        <v/>
      </c>
      <c r="J61" s="219">
        <f>J57-J58+J59-J60</f>
        <v/>
      </c>
      <c r="K61" s="219">
        <f>K57-K58+K59-K60</f>
        <v/>
      </c>
      <c r="L61" s="219">
        <f>L57-L58+L59-L60</f>
        <v/>
      </c>
      <c r="M61" s="219">
        <f>M57-M58+M59-M60</f>
        <v/>
      </c>
      <c r="N61" s="219">
        <f>N57-N58+N59-N60</f>
        <v/>
      </c>
      <c r="O61" s="219">
        <f>O57-O58+O59-O60</f>
        <v/>
      </c>
      <c r="P61" s="219">
        <f>P57-P58+P59-P60</f>
        <v/>
      </c>
      <c r="Q61" s="219">
        <f>Q57-Q58+Q59-Q60</f>
        <v/>
      </c>
      <c r="R61" s="220">
        <f>R57-R58+R59-R60</f>
        <v/>
      </c>
      <c r="S61" s="221">
        <f>S57-S58+S59-S60</f>
        <v/>
      </c>
      <c r="T61" s="219">
        <f>T57-T58+T59-T60</f>
        <v/>
      </c>
      <c r="U61" s="219">
        <f>U57-U58+U59-U60</f>
        <v/>
      </c>
      <c r="V61" s="219">
        <f>V57-V58+V59-V60</f>
        <v/>
      </c>
      <c r="W61" s="219">
        <f>W57-W58+W59-W60</f>
        <v/>
      </c>
      <c r="X61" s="219">
        <f>X57-X58+X59-X60</f>
        <v/>
      </c>
      <c r="Y61" s="219">
        <f>Y57-Y58+Y59-Y60</f>
        <v/>
      </c>
      <c r="Z61" s="219">
        <f>Z57-Z58+Z59-Z60</f>
        <v/>
      </c>
      <c r="AA61" s="219">
        <f>AA57-AA58+AA59-AA60</f>
        <v/>
      </c>
      <c r="AB61" s="219">
        <f>AB57-AB58+AB59-AB60</f>
        <v/>
      </c>
      <c r="AC61" s="219">
        <f>AC57-AC58+AC59-AC60</f>
        <v/>
      </c>
      <c r="AD61" s="220">
        <f>AD57-AD58+AD59-AD60</f>
        <v/>
      </c>
      <c r="AE61" s="221">
        <f>AE57-AE58+AE59-AE60</f>
        <v/>
      </c>
      <c r="AF61" s="219">
        <f>AF57-AF58+AF59-AF60</f>
        <v/>
      </c>
      <c r="AG61" s="219">
        <f>AG57-AG58+AG59-AG60</f>
        <v/>
      </c>
      <c r="AH61" s="219">
        <f>AH57-AH58+AH59-AH60</f>
        <v/>
      </c>
      <c r="AI61" s="219">
        <f>AI57-AI58+AI59-AI60</f>
        <v/>
      </c>
      <c r="AJ61" s="219">
        <f>AJ57-AJ58+AJ59-AJ60</f>
        <v/>
      </c>
      <c r="AK61" s="219">
        <f>AK57-AK58+AK59-AK60</f>
        <v/>
      </c>
      <c r="AL61" s="219">
        <f>AL57-AL58+AL59-AL60</f>
        <v/>
      </c>
      <c r="AM61" s="219">
        <f>AM57-AM58+AM59-AM60</f>
        <v/>
      </c>
      <c r="AN61" s="219">
        <f>AN57-AN58+AN59-AN60</f>
        <v/>
      </c>
      <c r="AO61" s="219">
        <f>AO57-AO58+AO59-AO60</f>
        <v/>
      </c>
      <c r="AP61" s="220">
        <f>AP57-AP58+AP59-AP60</f>
        <v/>
      </c>
    </row>
    <row r="62" ht="15.75" customHeight="1" s="228">
      <c r="A62" s="215" t="n"/>
      <c r="B62" s="216" t="n"/>
      <c r="C62" s="217" t="inlineStr">
        <is>
          <t>現預金残高</t>
        </is>
      </c>
      <c r="D62" s="218" t="n"/>
      <c r="E62" s="218" t="n"/>
      <c r="F62" s="218" t="n"/>
      <c r="G62" s="223">
        <f>G61+G63</f>
        <v/>
      </c>
      <c r="H62" s="219">
        <f>G62+H61</f>
        <v/>
      </c>
      <c r="I62" s="219">
        <f>H62+I61</f>
        <v/>
      </c>
      <c r="J62" s="219">
        <f>I62+J61</f>
        <v/>
      </c>
      <c r="K62" s="219">
        <f>J62+K61</f>
        <v/>
      </c>
      <c r="L62" s="219">
        <f>K62+L61</f>
        <v/>
      </c>
      <c r="M62" s="219">
        <f>L62+M61</f>
        <v/>
      </c>
      <c r="N62" s="219">
        <f>M62+N61</f>
        <v/>
      </c>
      <c r="O62" s="219">
        <f>N62+O61</f>
        <v/>
      </c>
      <c r="P62" s="219">
        <f>O62+P61</f>
        <v/>
      </c>
      <c r="Q62" s="219">
        <f>P62+Q61</f>
        <v/>
      </c>
      <c r="R62" s="220">
        <f>Q62+R61</f>
        <v/>
      </c>
      <c r="S62" s="221">
        <f>R62+S61</f>
        <v/>
      </c>
      <c r="T62" s="219">
        <f>S62+T61</f>
        <v/>
      </c>
      <c r="U62" s="219">
        <f>T62+U61</f>
        <v/>
      </c>
      <c r="V62" s="219">
        <f>U62+V61</f>
        <v/>
      </c>
      <c r="W62" s="219">
        <f>V62+W61</f>
        <v/>
      </c>
      <c r="X62" s="219">
        <f>W62+X61</f>
        <v/>
      </c>
      <c r="Y62" s="219">
        <f>X62+Y61</f>
        <v/>
      </c>
      <c r="Z62" s="219">
        <f>Y62+Z61</f>
        <v/>
      </c>
      <c r="AA62" s="219">
        <f>Z62+AA61</f>
        <v/>
      </c>
      <c r="AB62" s="219">
        <f>AA62+AB61</f>
        <v/>
      </c>
      <c r="AC62" s="219">
        <f>AB62+AC61</f>
        <v/>
      </c>
      <c r="AD62" s="220">
        <f>AC62+AD61</f>
        <v/>
      </c>
      <c r="AE62" s="221">
        <f>AD62+AE61</f>
        <v/>
      </c>
      <c r="AF62" s="219">
        <f>AE62+AF61</f>
        <v/>
      </c>
      <c r="AG62" s="219">
        <f>AF62+AG61</f>
        <v/>
      </c>
      <c r="AH62" s="219">
        <f>AG62+AH61</f>
        <v/>
      </c>
      <c r="AI62" s="219">
        <f>AH62+AI61</f>
        <v/>
      </c>
      <c r="AJ62" s="219">
        <f>AI62+AJ61</f>
        <v/>
      </c>
      <c r="AK62" s="219">
        <f>AJ62+AK61</f>
        <v/>
      </c>
      <c r="AL62" s="219">
        <f>AK62+AL61</f>
        <v/>
      </c>
      <c r="AM62" s="219">
        <f>AL62+AM61</f>
        <v/>
      </c>
      <c r="AN62" s="219">
        <f>AM62+AN61</f>
        <v/>
      </c>
      <c r="AO62" s="219">
        <f>AN62+AO61</f>
        <v/>
      </c>
      <c r="AP62" s="220">
        <f>AO62+AP61</f>
        <v/>
      </c>
    </row>
    <row r="63" ht="15.75" customHeight="1" s="228">
      <c r="A63" s="215" t="n"/>
      <c r="B63" s="216" t="n"/>
      <c r="C63" s="217" t="inlineStr">
        <is>
          <t>自己資本金</t>
        </is>
      </c>
      <c r="D63" s="218" t="n"/>
      <c r="E63" s="218" t="n"/>
      <c r="F63" s="218" t="n"/>
      <c r="G63" s="247" t="n"/>
      <c r="H63" s="219" t="n"/>
      <c r="I63" s="219" t="n"/>
      <c r="J63" s="219" t="n"/>
      <c r="K63" s="219" t="n"/>
      <c r="L63" s="219" t="n"/>
      <c r="M63" s="219" t="n"/>
      <c r="N63" s="219" t="n"/>
      <c r="O63" s="219" t="n"/>
      <c r="P63" s="219" t="n"/>
      <c r="Q63" s="219" t="n"/>
      <c r="R63" s="220" t="n"/>
      <c r="S63" s="221" t="n"/>
      <c r="T63" s="219" t="n"/>
      <c r="U63" s="219" t="n"/>
      <c r="V63" s="219" t="n"/>
      <c r="W63" s="219" t="n"/>
      <c r="X63" s="219" t="n"/>
      <c r="Y63" s="219" t="n"/>
      <c r="Z63" s="219" t="n"/>
      <c r="AA63" s="219" t="n"/>
      <c r="AB63" s="219" t="n"/>
      <c r="AC63" s="219" t="n"/>
      <c r="AD63" s="220" t="n"/>
      <c r="AE63" s="221" t="n"/>
      <c r="AF63" s="219" t="n"/>
      <c r="AG63" s="219" t="n"/>
      <c r="AH63" s="219" t="n"/>
      <c r="AI63" s="219" t="n"/>
      <c r="AJ63" s="219" t="n"/>
      <c r="AK63" s="219" t="n"/>
      <c r="AL63" s="219" t="n"/>
      <c r="AM63" s="219" t="n"/>
      <c r="AN63" s="219" t="n"/>
      <c r="AO63" s="219" t="n"/>
      <c r="AP63" s="220" t="n"/>
    </row>
    <row r="64" ht="15.75" customHeight="1" s="228">
      <c r="A64" s="225" t="inlineStr">
        <is>
          <t>*</t>
        </is>
      </c>
      <c r="B64" s="226" t="inlineStr">
        <is>
          <t>*</t>
        </is>
      </c>
      <c r="C64" s="226" t="inlineStr">
        <is>
          <t>*</t>
        </is>
      </c>
      <c r="D64" s="226" t="inlineStr">
        <is>
          <t>*</t>
        </is>
      </c>
      <c r="E64" s="226" t="inlineStr">
        <is>
          <t>*</t>
        </is>
      </c>
      <c r="F64" s="226" t="inlineStr">
        <is>
          <t>*</t>
        </is>
      </c>
      <c r="G64" s="226" t="inlineStr">
        <is>
          <t>*</t>
        </is>
      </c>
      <c r="H64" s="226" t="inlineStr">
        <is>
          <t>*</t>
        </is>
      </c>
      <c r="I64" s="226" t="inlineStr">
        <is>
          <t>*</t>
        </is>
      </c>
      <c r="J64" s="226" t="inlineStr">
        <is>
          <t>*</t>
        </is>
      </c>
      <c r="K64" s="226" t="inlineStr">
        <is>
          <t>*</t>
        </is>
      </c>
      <c r="L64" s="226" t="inlineStr">
        <is>
          <t>*</t>
        </is>
      </c>
      <c r="M64" s="226" t="inlineStr">
        <is>
          <t>*</t>
        </is>
      </c>
      <c r="N64" s="226" t="inlineStr">
        <is>
          <t>*</t>
        </is>
      </c>
      <c r="O64" s="226" t="inlineStr">
        <is>
          <t>*</t>
        </is>
      </c>
      <c r="P64" s="226" t="inlineStr">
        <is>
          <t>*</t>
        </is>
      </c>
      <c r="Q64" s="226" t="inlineStr">
        <is>
          <t>*</t>
        </is>
      </c>
      <c r="R64" s="227" t="inlineStr">
        <is>
          <t>*</t>
        </is>
      </c>
      <c r="S64" s="225" t="inlineStr">
        <is>
          <t>*</t>
        </is>
      </c>
      <c r="T64" s="226" t="inlineStr">
        <is>
          <t>*</t>
        </is>
      </c>
      <c r="U64" s="226" t="inlineStr">
        <is>
          <t>*</t>
        </is>
      </c>
      <c r="V64" s="226" t="inlineStr">
        <is>
          <t>*</t>
        </is>
      </c>
      <c r="W64" s="226" t="inlineStr">
        <is>
          <t>*</t>
        </is>
      </c>
      <c r="X64" s="226" t="inlineStr">
        <is>
          <t>*</t>
        </is>
      </c>
      <c r="Y64" s="226" t="inlineStr">
        <is>
          <t>*</t>
        </is>
      </c>
      <c r="Z64" s="226" t="inlineStr">
        <is>
          <t>*</t>
        </is>
      </c>
      <c r="AA64" s="226" t="inlineStr">
        <is>
          <t>*</t>
        </is>
      </c>
      <c r="AB64" s="226" t="inlineStr">
        <is>
          <t>*</t>
        </is>
      </c>
      <c r="AC64" s="226" t="inlineStr">
        <is>
          <t>*</t>
        </is>
      </c>
      <c r="AD64" s="227" t="inlineStr">
        <is>
          <t>*</t>
        </is>
      </c>
      <c r="AE64" s="225" t="inlineStr">
        <is>
          <t>*</t>
        </is>
      </c>
      <c r="AF64" s="226" t="inlineStr">
        <is>
          <t>*</t>
        </is>
      </c>
      <c r="AG64" s="226" t="inlineStr">
        <is>
          <t>*</t>
        </is>
      </c>
      <c r="AH64" s="226" t="inlineStr">
        <is>
          <t>*</t>
        </is>
      </c>
      <c r="AI64" s="226" t="inlineStr">
        <is>
          <t>*</t>
        </is>
      </c>
      <c r="AJ64" s="226" t="inlineStr">
        <is>
          <t>*</t>
        </is>
      </c>
      <c r="AK64" s="226" t="inlineStr">
        <is>
          <t>*</t>
        </is>
      </c>
      <c r="AL64" s="226" t="inlineStr">
        <is>
          <t>*</t>
        </is>
      </c>
      <c r="AM64" s="226" t="inlineStr">
        <is>
          <t>*</t>
        </is>
      </c>
      <c r="AN64" s="226" t="inlineStr">
        <is>
          <t>*</t>
        </is>
      </c>
      <c r="AO64" s="226" t="inlineStr">
        <is>
          <t>*</t>
        </is>
      </c>
      <c r="AP64" s="227" t="inlineStr">
        <is>
          <t>*</t>
        </is>
      </c>
    </row>
  </sheetData>
  <mergeCells count="1">
    <mergeCell ref="A1:F1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>
  <sheetPr>
    <tabColor rgb="FF38761D"/>
    <outlinePr summaryBelow="0" summaryRight="0"/>
    <pageSetUpPr/>
  </sheetPr>
  <dimension ref="A1:DH30"/>
  <sheetViews>
    <sheetView showGridLines="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4" sqref="E4"/>
    </sheetView>
  </sheetViews>
  <sheetFormatPr baseColWidth="8" defaultColWidth="12.63" defaultRowHeight="15" customHeight="1"/>
  <cols>
    <col width="13" customWidth="1" style="228" min="1" max="1"/>
    <col width="11.5" customWidth="1" style="228" min="2" max="4"/>
    <col width="11.13" customWidth="1" style="228" min="5" max="5"/>
    <col outlineLevel="1" width="11.13" customWidth="1" style="228" min="6" max="7"/>
    <col outlineLevel="1" width="12.5" customWidth="1" style="228" min="8" max="8"/>
    <col outlineLevel="1" width="11.13" customWidth="1" style="228" min="9" max="16"/>
    <col width="11.13" customWidth="1" style="228" min="17" max="17"/>
    <col outlineLevel="1" width="11.13" customWidth="1" style="228" min="18" max="28"/>
    <col width="11.13" customWidth="1" style="228" min="29" max="29"/>
    <col outlineLevel="1" width="11.13" customWidth="1" style="228" min="30" max="30"/>
    <col outlineLevel="1" width="11.25" customWidth="1" style="228" min="31" max="40"/>
    <col hidden="1" outlineLevel="1" width="11.25" customWidth="1" style="228" min="41" max="41"/>
    <col outlineLevel="1" width="11.25" customWidth="1" style="228" min="42" max="112"/>
  </cols>
  <sheetData>
    <row r="1" ht="15.75" customHeight="1" s="228">
      <c r="A1" s="26" t="inlineStr">
        <is>
          <t>決算期</t>
        </is>
      </c>
      <c r="B1" s="43" t="n"/>
      <c r="C1" s="43" t="n"/>
      <c r="D1" s="44" t="n"/>
      <c r="E1" s="6">
        <f>'損益計画（3期）'!G1</f>
        <v/>
      </c>
      <c r="F1" s="7">
        <f>'損益計画（3期）'!H1</f>
        <v/>
      </c>
      <c r="G1" s="7">
        <f>'損益計画（3期）'!I1</f>
        <v/>
      </c>
      <c r="H1" s="7">
        <f>'損益計画（3期）'!J1</f>
        <v/>
      </c>
      <c r="I1" s="7">
        <f>'損益計画（3期）'!K1</f>
        <v/>
      </c>
      <c r="J1" s="7">
        <f>'損益計画（3期）'!L1</f>
        <v/>
      </c>
      <c r="K1" s="7">
        <f>'損益計画（3期）'!M1</f>
        <v/>
      </c>
      <c r="L1" s="7">
        <f>'損益計画（3期）'!N1</f>
        <v/>
      </c>
      <c r="M1" s="7">
        <f>'損益計画（3期）'!O1</f>
        <v/>
      </c>
      <c r="N1" s="7">
        <f>'損益計画（3期）'!P1</f>
        <v/>
      </c>
      <c r="O1" s="7">
        <f>'損益計画（3期）'!Q1</f>
        <v/>
      </c>
      <c r="P1" s="7">
        <f>'損益計画（3期）'!R1</f>
        <v/>
      </c>
      <c r="Q1" s="57">
        <f>'損益計画（3期）'!S1</f>
        <v/>
      </c>
      <c r="R1" s="11">
        <f>'損益計画（3期）'!T1</f>
        <v/>
      </c>
      <c r="S1" s="11">
        <f>'損益計画（3期）'!U1</f>
        <v/>
      </c>
      <c r="T1" s="11">
        <f>'損益計画（3期）'!V1</f>
        <v/>
      </c>
      <c r="U1" s="11">
        <f>'損益計画（3期）'!W1</f>
        <v/>
      </c>
      <c r="V1" s="11">
        <f>'損益計画（3期）'!X1</f>
        <v/>
      </c>
      <c r="W1" s="11">
        <f>'損益計画（3期）'!Y1</f>
        <v/>
      </c>
      <c r="X1" s="11">
        <f>'損益計画（3期）'!Z1</f>
        <v/>
      </c>
      <c r="Y1" s="11">
        <f>'損益計画（3期）'!AA1</f>
        <v/>
      </c>
      <c r="Z1" s="11">
        <f>'損益計画（3期）'!AB1</f>
        <v/>
      </c>
      <c r="AA1" s="11">
        <f>'損益計画（3期）'!AC1</f>
        <v/>
      </c>
      <c r="AB1" s="11">
        <f>'損益計画（3期）'!AD1</f>
        <v/>
      </c>
      <c r="AC1" s="6">
        <f>'損益計画（3期）'!AE1</f>
        <v/>
      </c>
      <c r="AD1" s="7">
        <f>'損益計画（3期）'!AF1</f>
        <v/>
      </c>
      <c r="AE1" s="7">
        <f>'損益計画（3期）'!AG1</f>
        <v/>
      </c>
      <c r="AF1" s="7">
        <f>'損益計画（3期）'!AH1</f>
        <v/>
      </c>
      <c r="AG1" s="7">
        <f>'損益計画（3期）'!AI1</f>
        <v/>
      </c>
      <c r="AH1" s="7">
        <f>'損益計画（3期）'!AJ1</f>
        <v/>
      </c>
      <c r="AI1" s="7">
        <f>'損益計画（3期）'!AK1</f>
        <v/>
      </c>
      <c r="AJ1" s="7">
        <f>'損益計画（3期）'!AL1</f>
        <v/>
      </c>
      <c r="AK1" s="7">
        <f>'損益計画（3期）'!AM1</f>
        <v/>
      </c>
      <c r="AL1" s="7">
        <f>'損益計画（3期）'!AN1</f>
        <v/>
      </c>
      <c r="AM1" s="7">
        <f>'損益計画（3期）'!AO1</f>
        <v/>
      </c>
      <c r="AN1" s="7">
        <f>'損益計画（3期）'!AP1</f>
        <v/>
      </c>
      <c r="AO1" s="69" t="n"/>
      <c r="AP1" s="69" t="n"/>
      <c r="AQ1" s="69" t="n"/>
      <c r="AR1" s="69" t="n"/>
      <c r="AS1" s="69" t="n"/>
      <c r="AT1" s="69" t="n"/>
      <c r="AU1" s="69" t="n"/>
      <c r="AV1" s="69" t="n"/>
      <c r="AW1" s="69" t="n"/>
      <c r="AX1" s="69" t="n"/>
      <c r="AY1" s="69" t="n"/>
      <c r="AZ1" s="69" t="n"/>
      <c r="BA1" s="69" t="n"/>
      <c r="BB1" s="69" t="n"/>
      <c r="BC1" s="69" t="n"/>
      <c r="BD1" s="69" t="n"/>
      <c r="BE1" s="69" t="n"/>
      <c r="BF1" s="69" t="n"/>
      <c r="BG1" s="69" t="n"/>
      <c r="BH1" s="69" t="n"/>
      <c r="BI1" s="69" t="n"/>
      <c r="BJ1" s="69" t="n"/>
      <c r="BK1" s="69" t="n"/>
      <c r="BL1" s="69" t="n"/>
      <c r="BM1" s="69" t="n"/>
      <c r="BN1" s="69" t="n"/>
      <c r="BO1" s="69" t="n"/>
      <c r="BP1" s="69" t="n"/>
      <c r="BQ1" s="69" t="n"/>
      <c r="BR1" s="69" t="n"/>
      <c r="BS1" s="69" t="n"/>
      <c r="BT1" s="69" t="n"/>
      <c r="BU1" s="69" t="n"/>
      <c r="BV1" s="69" t="n"/>
      <c r="BW1" s="69" t="n"/>
      <c r="BX1" s="69" t="n"/>
      <c r="BY1" s="69" t="n"/>
      <c r="BZ1" s="69" t="n"/>
      <c r="CA1" s="69" t="n"/>
      <c r="CB1" s="69" t="n"/>
      <c r="CC1" s="69" t="n"/>
      <c r="CD1" s="69" t="n"/>
      <c r="CE1" s="69" t="n"/>
      <c r="CF1" s="69" t="n"/>
      <c r="CG1" s="69" t="n"/>
      <c r="CH1" s="69" t="n"/>
      <c r="CI1" s="69" t="n"/>
      <c r="CJ1" s="69" t="n"/>
      <c r="CK1" s="69" t="n"/>
      <c r="CL1" s="69" t="n"/>
      <c r="CM1" s="69" t="n"/>
      <c r="CN1" s="69" t="n"/>
      <c r="CO1" s="69" t="n"/>
      <c r="CP1" s="69" t="n"/>
      <c r="CQ1" s="69" t="n"/>
      <c r="CR1" s="69" t="n"/>
      <c r="CS1" s="69" t="n"/>
      <c r="CT1" s="69" t="n"/>
      <c r="CU1" s="69" t="n"/>
      <c r="CV1" s="69" t="n"/>
      <c r="CW1" s="69" t="n"/>
      <c r="CX1" s="69" t="n"/>
      <c r="CY1" s="69" t="n"/>
      <c r="CZ1" s="69" t="n"/>
      <c r="DA1" s="69" t="n"/>
      <c r="DB1" s="69" t="n"/>
      <c r="DC1" s="69" t="n"/>
      <c r="DD1" s="69" t="n"/>
      <c r="DE1" s="69" t="n"/>
      <c r="DF1" s="69" t="n"/>
      <c r="DG1" s="69" t="n"/>
      <c r="DH1" s="69" t="n"/>
    </row>
    <row r="2">
      <c r="A2" s="43" t="n"/>
      <c r="B2" s="76" t="n"/>
      <c r="C2" s="77" t="n"/>
      <c r="D2" s="78" t="n"/>
      <c r="E2" s="79" t="n"/>
      <c r="F2" s="80" t="n"/>
      <c r="G2" s="80" t="n"/>
      <c r="H2" s="80" t="n"/>
      <c r="I2" s="80" t="n"/>
      <c r="J2" s="80" t="n"/>
      <c r="K2" s="80" t="n"/>
      <c r="L2" s="80" t="n"/>
      <c r="M2" s="80" t="n"/>
      <c r="N2" s="80" t="n"/>
      <c r="O2" s="80" t="n"/>
      <c r="P2" s="80" t="n"/>
      <c r="Q2" s="80" t="n"/>
      <c r="R2" s="80" t="n"/>
      <c r="S2" s="80" t="n"/>
      <c r="T2" s="80" t="n"/>
      <c r="U2" s="80" t="n"/>
      <c r="V2" s="80" t="n"/>
      <c r="W2" s="80" t="n"/>
      <c r="X2" s="80" t="n"/>
      <c r="Y2" s="80" t="n"/>
      <c r="Z2" s="80" t="n"/>
      <c r="AA2" s="80" t="n"/>
      <c r="AB2" s="80" t="n"/>
      <c r="AC2" s="80" t="n"/>
      <c r="AD2" s="80" t="n"/>
      <c r="AE2" s="80" t="n"/>
      <c r="AF2" s="80" t="n"/>
      <c r="AG2" s="80" t="n"/>
      <c r="AH2" s="80" t="n"/>
      <c r="AI2" s="80" t="n"/>
      <c r="AJ2" s="80" t="n"/>
      <c r="AK2" s="80" t="n"/>
      <c r="AL2" s="80" t="n"/>
      <c r="AM2" s="80" t="n"/>
      <c r="AN2" s="80" t="n"/>
      <c r="AO2" s="80" t="n"/>
      <c r="AP2" s="80" t="n"/>
      <c r="AQ2" s="80" t="n"/>
      <c r="AR2" s="80" t="n"/>
      <c r="AS2" s="80" t="n"/>
      <c r="AT2" s="80" t="n"/>
      <c r="AU2" s="80" t="n"/>
      <c r="AV2" s="80" t="n"/>
      <c r="AW2" s="80" t="n"/>
      <c r="AX2" s="80" t="n"/>
      <c r="AY2" s="80" t="n"/>
      <c r="AZ2" s="80" t="n"/>
      <c r="BA2" s="80" t="n"/>
      <c r="BB2" s="80" t="n"/>
      <c r="BC2" s="80" t="n"/>
      <c r="BD2" s="80" t="n"/>
      <c r="BE2" s="80" t="n"/>
      <c r="BF2" s="80" t="n"/>
      <c r="BG2" s="80" t="n"/>
      <c r="BH2" s="80" t="n"/>
      <c r="BI2" s="80" t="n"/>
      <c r="BJ2" s="80" t="n"/>
      <c r="BK2" s="80" t="n"/>
      <c r="BL2" s="80" t="n"/>
      <c r="BM2" s="80" t="n"/>
      <c r="BN2" s="80" t="n"/>
      <c r="BO2" s="80" t="n"/>
      <c r="BP2" s="80" t="n"/>
      <c r="BQ2" s="80" t="n"/>
      <c r="BR2" s="80" t="n"/>
      <c r="BS2" s="80" t="n"/>
      <c r="BT2" s="80" t="n"/>
      <c r="BU2" s="80" t="n"/>
      <c r="BV2" s="80" t="n"/>
      <c r="BW2" s="80" t="n"/>
      <c r="BX2" s="80" t="n"/>
      <c r="BY2" s="80" t="n"/>
      <c r="BZ2" s="80" t="n"/>
      <c r="CA2" s="80" t="n"/>
      <c r="CB2" s="80" t="n"/>
      <c r="CC2" s="80" t="n"/>
      <c r="CD2" s="80" t="n"/>
      <c r="CE2" s="80" t="n"/>
      <c r="CF2" s="80" t="n"/>
      <c r="CG2" s="80" t="n"/>
      <c r="CH2" s="80" t="n"/>
      <c r="CI2" s="80" t="n"/>
      <c r="CJ2" s="80" t="n"/>
      <c r="CK2" s="80" t="n"/>
      <c r="CL2" s="80" t="n"/>
      <c r="CM2" s="80" t="n"/>
      <c r="CN2" s="80" t="n"/>
      <c r="CO2" s="80" t="n"/>
      <c r="CP2" s="80" t="n"/>
      <c r="CQ2" s="80" t="n"/>
      <c r="CR2" s="80" t="n"/>
      <c r="CS2" s="80" t="n"/>
      <c r="CT2" s="80" t="n"/>
      <c r="CU2" s="80" t="n"/>
      <c r="CV2" s="80" t="n"/>
      <c r="CW2" s="80" t="n"/>
      <c r="CX2" s="80" t="n"/>
      <c r="CY2" s="80" t="n"/>
      <c r="CZ2" s="80" t="n"/>
      <c r="DA2" s="80" t="n"/>
      <c r="DB2" s="80" t="n"/>
      <c r="DC2" s="80" t="n"/>
      <c r="DD2" s="80" t="n"/>
      <c r="DE2" s="80" t="n"/>
      <c r="DF2" s="80" t="n"/>
      <c r="DG2" s="80" t="n"/>
      <c r="DH2" s="80" t="n"/>
    </row>
    <row r="3">
      <c r="A3" s="89" t="inlineStr">
        <is>
          <t>借入金融機関</t>
        </is>
      </c>
      <c r="B3" s="91" t="inlineStr">
        <is>
          <t>当初借入額</t>
        </is>
      </c>
      <c r="C3" s="98" t="inlineStr">
        <is>
          <t>約定利率(年)</t>
        </is>
      </c>
      <c r="D3" s="99" t="inlineStr">
        <is>
          <t>返済年数</t>
        </is>
      </c>
      <c r="E3" s="79" t="n"/>
      <c r="F3" s="80" t="n"/>
      <c r="G3" s="80" t="n"/>
      <c r="H3" s="80" t="n"/>
      <c r="I3" s="80" t="n"/>
      <c r="J3" s="80" t="n"/>
      <c r="K3" s="80" t="n"/>
      <c r="L3" s="80" t="n"/>
      <c r="M3" s="80" t="n"/>
      <c r="N3" s="80" t="n"/>
      <c r="O3" s="80" t="n"/>
      <c r="P3" s="80" t="n"/>
      <c r="Q3" s="80" t="n"/>
      <c r="R3" s="80" t="n"/>
      <c r="S3" s="80" t="n"/>
      <c r="T3" s="80" t="n"/>
      <c r="U3" s="80" t="n"/>
      <c r="V3" s="80" t="n"/>
      <c r="W3" s="80" t="n"/>
      <c r="X3" s="80" t="n"/>
      <c r="Y3" s="80" t="n"/>
      <c r="Z3" s="80" t="n"/>
      <c r="AA3" s="80" t="n"/>
      <c r="AB3" s="80" t="n"/>
      <c r="AC3" s="80" t="n"/>
      <c r="AD3" s="80" t="n"/>
      <c r="AE3" s="80" t="n"/>
      <c r="AF3" s="80" t="n"/>
      <c r="AG3" s="80" t="n"/>
      <c r="AH3" s="80" t="n"/>
      <c r="AI3" s="80" t="n"/>
      <c r="AJ3" s="80" t="n"/>
      <c r="AK3" s="80" t="n"/>
      <c r="AL3" s="80" t="n"/>
      <c r="AM3" s="80" t="n"/>
      <c r="AN3" s="80" t="n"/>
      <c r="AO3" s="80" t="n"/>
      <c r="AP3" s="80" t="n"/>
      <c r="AQ3" s="80" t="n"/>
      <c r="AR3" s="80" t="n"/>
      <c r="AS3" s="80" t="n"/>
      <c r="AT3" s="80" t="n"/>
      <c r="AU3" s="80" t="n"/>
      <c r="AV3" s="80" t="n"/>
      <c r="AW3" s="80" t="n"/>
      <c r="AX3" s="80" t="n"/>
      <c r="AY3" s="80" t="n"/>
      <c r="AZ3" s="80" t="n"/>
      <c r="BA3" s="80" t="n"/>
      <c r="BB3" s="80" t="n"/>
      <c r="BC3" s="80" t="n"/>
      <c r="BD3" s="80" t="n"/>
      <c r="BE3" s="80" t="n"/>
      <c r="BF3" s="80" t="n"/>
      <c r="BG3" s="80" t="n"/>
      <c r="BH3" s="80" t="n"/>
      <c r="BI3" s="80" t="n"/>
      <c r="BJ3" s="80" t="n"/>
      <c r="BK3" s="80" t="n"/>
      <c r="BL3" s="80" t="n"/>
      <c r="BM3" s="80" t="n"/>
      <c r="BN3" s="80" t="n"/>
      <c r="BO3" s="80" t="n"/>
      <c r="BP3" s="80" t="n"/>
      <c r="BQ3" s="80" t="n"/>
      <c r="BR3" s="80" t="n"/>
      <c r="BS3" s="80" t="n"/>
      <c r="BT3" s="80" t="n"/>
      <c r="BU3" s="80" t="n"/>
      <c r="BV3" s="80" t="n"/>
      <c r="BW3" s="80" t="n"/>
      <c r="BX3" s="80" t="n"/>
      <c r="BY3" s="80" t="n"/>
      <c r="BZ3" s="80" t="n"/>
      <c r="CA3" s="80" t="n"/>
      <c r="CB3" s="80" t="n"/>
      <c r="CC3" s="80" t="n"/>
      <c r="CD3" s="80" t="n"/>
      <c r="CE3" s="80" t="n"/>
      <c r="CF3" s="80" t="n"/>
      <c r="CG3" s="80" t="n"/>
      <c r="CH3" s="80" t="n"/>
      <c r="CI3" s="80" t="n"/>
      <c r="CJ3" s="80" t="n"/>
      <c r="CK3" s="80" t="n"/>
      <c r="CL3" s="80" t="n"/>
      <c r="CM3" s="80" t="n"/>
      <c r="CN3" s="80" t="n"/>
      <c r="CO3" s="80" t="n"/>
      <c r="CP3" s="80" t="n"/>
      <c r="CQ3" s="80" t="n"/>
      <c r="CR3" s="80" t="n"/>
      <c r="CS3" s="80" t="n"/>
      <c r="CT3" s="80" t="n"/>
      <c r="CU3" s="80" t="n"/>
      <c r="CV3" s="80" t="n"/>
      <c r="CW3" s="80" t="n"/>
      <c r="CX3" s="80" t="n"/>
      <c r="CY3" s="80" t="n"/>
      <c r="CZ3" s="80" t="n"/>
      <c r="DA3" s="80" t="n"/>
      <c r="DB3" s="80" t="n"/>
      <c r="DC3" s="80" t="n"/>
      <c r="DD3" s="80" t="n"/>
      <c r="DE3" s="80" t="n"/>
      <c r="DF3" s="80" t="n"/>
      <c r="DG3" s="80" t="n"/>
      <c r="DH3" s="80" t="n"/>
    </row>
    <row r="4">
      <c r="A4" s="100" t="inlineStr">
        <is>
          <t>日本政策金融公庫</t>
        </is>
      </c>
      <c r="B4" s="243" t="n"/>
      <c r="C4" s="244" t="n"/>
      <c r="D4" s="245" t="n"/>
      <c r="E4" s="105">
        <f>E7</f>
        <v/>
      </c>
      <c r="F4" s="105">
        <f>F7</f>
        <v/>
      </c>
      <c r="G4" s="105">
        <f>G7</f>
        <v/>
      </c>
      <c r="H4" s="105">
        <f>H7</f>
        <v/>
      </c>
      <c r="I4" s="105">
        <f>I7</f>
        <v/>
      </c>
      <c r="J4" s="105">
        <f>J7</f>
        <v/>
      </c>
      <c r="K4" s="105">
        <f>K7</f>
        <v/>
      </c>
      <c r="L4" s="105">
        <f>L7</f>
        <v/>
      </c>
      <c r="M4" s="105">
        <f>M7</f>
        <v/>
      </c>
      <c r="N4" s="105">
        <f>N7</f>
        <v/>
      </c>
      <c r="O4" s="105">
        <f>O7</f>
        <v/>
      </c>
      <c r="P4" s="106">
        <f>P7</f>
        <v/>
      </c>
      <c r="Q4" s="106">
        <f>Q7</f>
        <v/>
      </c>
      <c r="R4" s="106">
        <f>R7</f>
        <v/>
      </c>
      <c r="S4" s="106">
        <f>S7</f>
        <v/>
      </c>
      <c r="T4" s="106">
        <f>T7</f>
        <v/>
      </c>
      <c r="U4" s="106">
        <f>U7</f>
        <v/>
      </c>
      <c r="V4" s="106">
        <f>V7</f>
        <v/>
      </c>
      <c r="W4" s="106">
        <f>W7</f>
        <v/>
      </c>
      <c r="X4" s="106">
        <f>X7</f>
        <v/>
      </c>
      <c r="Y4" s="106">
        <f>Y7</f>
        <v/>
      </c>
      <c r="Z4" s="106">
        <f>Z7</f>
        <v/>
      </c>
      <c r="AA4" s="106">
        <f>AA7</f>
        <v/>
      </c>
      <c r="AB4" s="106">
        <f>AB7</f>
        <v/>
      </c>
      <c r="AC4" s="106">
        <f>AC7</f>
        <v/>
      </c>
      <c r="AD4" s="106">
        <f>AD7</f>
        <v/>
      </c>
      <c r="AE4" s="107">
        <f>AE7</f>
        <v/>
      </c>
      <c r="AF4" s="106">
        <f>AF7</f>
        <v/>
      </c>
      <c r="AG4" s="106">
        <f>AG7</f>
        <v/>
      </c>
      <c r="AH4" s="106">
        <f>AH7</f>
        <v/>
      </c>
      <c r="AI4" s="106">
        <f>AI7</f>
        <v/>
      </c>
      <c r="AJ4" s="106">
        <f>AJ7</f>
        <v/>
      </c>
      <c r="AK4" s="106">
        <f>AK7</f>
        <v/>
      </c>
      <c r="AL4" s="106">
        <f>AL7</f>
        <v/>
      </c>
      <c r="AM4" s="106">
        <f>AM7</f>
        <v/>
      </c>
      <c r="AN4" s="106">
        <f>AN7</f>
        <v/>
      </c>
      <c r="AO4" s="106">
        <f>AO7</f>
        <v/>
      </c>
      <c r="AP4" s="106">
        <f>AP7</f>
        <v/>
      </c>
      <c r="AQ4" s="106">
        <f>AQ7</f>
        <v/>
      </c>
      <c r="AR4" s="106">
        <f>AR7</f>
        <v/>
      </c>
      <c r="AS4" s="106">
        <f>AS7</f>
        <v/>
      </c>
      <c r="AT4" s="106">
        <f>AT7</f>
        <v/>
      </c>
      <c r="AU4" s="106">
        <f>AU7</f>
        <v/>
      </c>
      <c r="AV4" s="106">
        <f>AV7</f>
        <v/>
      </c>
      <c r="AW4" s="106">
        <f>AW7</f>
        <v/>
      </c>
      <c r="AX4" s="106">
        <f>AX7</f>
        <v/>
      </c>
      <c r="AY4" s="106">
        <f>AY7</f>
        <v/>
      </c>
      <c r="AZ4" s="106">
        <f>AZ7</f>
        <v/>
      </c>
      <c r="BA4" s="106">
        <f>BA7</f>
        <v/>
      </c>
      <c r="BB4" s="106">
        <f>BB7</f>
        <v/>
      </c>
      <c r="BC4" s="106">
        <f>BC7</f>
        <v/>
      </c>
      <c r="BD4" s="106">
        <f>BD7</f>
        <v/>
      </c>
      <c r="BE4" s="106">
        <f>BE7</f>
        <v/>
      </c>
      <c r="BF4" s="106">
        <f>BF7</f>
        <v/>
      </c>
      <c r="BG4" s="106">
        <f>BG7</f>
        <v/>
      </c>
      <c r="BH4" s="106">
        <f>BH7</f>
        <v/>
      </c>
      <c r="BI4" s="106">
        <f>BI7</f>
        <v/>
      </c>
      <c r="BJ4" s="106">
        <f>BJ7</f>
        <v/>
      </c>
      <c r="BK4" s="106">
        <f>BK7</f>
        <v/>
      </c>
      <c r="BL4" s="106">
        <f>BL7</f>
        <v/>
      </c>
      <c r="BM4" s="106">
        <f>BM7</f>
        <v/>
      </c>
      <c r="BN4" s="106">
        <f>BN7</f>
        <v/>
      </c>
      <c r="BO4" s="106">
        <f>BO7</f>
        <v/>
      </c>
      <c r="BP4" s="106">
        <f>BP7</f>
        <v/>
      </c>
      <c r="BQ4" s="106">
        <f>BQ7</f>
        <v/>
      </c>
      <c r="BR4" s="106">
        <f>BR7</f>
        <v/>
      </c>
      <c r="BS4" s="106">
        <f>BS7</f>
        <v/>
      </c>
      <c r="BT4" s="106">
        <f>BT7</f>
        <v/>
      </c>
      <c r="BU4" s="106">
        <f>BU7</f>
        <v/>
      </c>
      <c r="BV4" s="106">
        <f>BV7</f>
        <v/>
      </c>
      <c r="BW4" s="106">
        <f>BW7</f>
        <v/>
      </c>
      <c r="BX4" s="106">
        <f>BX7</f>
        <v/>
      </c>
      <c r="BY4" s="106">
        <f>BY7</f>
        <v/>
      </c>
      <c r="BZ4" s="106">
        <f>BZ7</f>
        <v/>
      </c>
      <c r="CA4" s="106">
        <f>CA7</f>
        <v/>
      </c>
      <c r="CB4" s="106">
        <f>CB7</f>
        <v/>
      </c>
      <c r="CC4" s="106">
        <f>CC7</f>
        <v/>
      </c>
      <c r="CD4" s="106">
        <f>CD7</f>
        <v/>
      </c>
      <c r="CE4" s="106">
        <f>CE7</f>
        <v/>
      </c>
      <c r="CF4" s="106">
        <f>CF7</f>
        <v/>
      </c>
      <c r="CG4" s="106">
        <f>CG7</f>
        <v/>
      </c>
      <c r="CH4" s="106">
        <f>CH7</f>
        <v/>
      </c>
      <c r="CI4" s="106">
        <f>CI7</f>
        <v/>
      </c>
      <c r="CJ4" s="106">
        <f>CJ7</f>
        <v/>
      </c>
      <c r="CK4" s="106">
        <f>CK7</f>
        <v/>
      </c>
      <c r="CL4" s="106">
        <f>CL7</f>
        <v/>
      </c>
      <c r="CM4" s="106">
        <f>CM7</f>
        <v/>
      </c>
      <c r="CN4" s="106">
        <f>CN7</f>
        <v/>
      </c>
      <c r="CO4" s="106">
        <f>CO7</f>
        <v/>
      </c>
      <c r="CP4" s="106">
        <f>CP7</f>
        <v/>
      </c>
      <c r="CQ4" s="106">
        <f>CQ7</f>
        <v/>
      </c>
      <c r="CR4" s="106">
        <f>CR7</f>
        <v/>
      </c>
      <c r="CS4" s="106">
        <f>CS7</f>
        <v/>
      </c>
      <c r="CT4" s="106">
        <f>CT7</f>
        <v/>
      </c>
      <c r="CU4" s="106">
        <f>CU7</f>
        <v/>
      </c>
      <c r="CV4" s="106">
        <f>CV7</f>
        <v/>
      </c>
      <c r="CW4" s="106">
        <f>CW7</f>
        <v/>
      </c>
      <c r="CX4" s="106">
        <f>CX7</f>
        <v/>
      </c>
      <c r="CY4" s="106">
        <f>CY7</f>
        <v/>
      </c>
      <c r="CZ4" s="106">
        <f>CZ7</f>
        <v/>
      </c>
      <c r="DA4" s="106">
        <f>DA7</f>
        <v/>
      </c>
      <c r="DB4" s="106">
        <f>DB7</f>
        <v/>
      </c>
      <c r="DC4" s="106">
        <f>DC7</f>
        <v/>
      </c>
      <c r="DD4" s="106">
        <f>DD7</f>
        <v/>
      </c>
      <c r="DE4" s="106">
        <f>DE7</f>
        <v/>
      </c>
      <c r="DF4" s="106">
        <f>DF7</f>
        <v/>
      </c>
      <c r="DG4" s="106">
        <f>DG7</f>
        <v/>
      </c>
      <c r="DH4" s="106">
        <f>DH7</f>
        <v/>
      </c>
    </row>
    <row r="5">
      <c r="A5" s="110" t="inlineStr">
        <is>
          <t>当月発生利息</t>
        </is>
      </c>
      <c r="B5" s="111" t="n"/>
      <c r="C5" s="111" t="n"/>
      <c r="D5" s="112" t="n"/>
      <c r="E5" s="111" t="n"/>
      <c r="F5" s="113">
        <f>E7*$C4/12</f>
        <v/>
      </c>
      <c r="G5" s="113">
        <f>F7*$C4/12</f>
        <v/>
      </c>
      <c r="H5" s="113">
        <f>G7*$C4/12</f>
        <v/>
      </c>
      <c r="I5" s="113">
        <f>H7*$C4/12</f>
        <v/>
      </c>
      <c r="J5" s="113">
        <f>I7*$C4/12</f>
        <v/>
      </c>
      <c r="K5" s="113">
        <f>J7*$C4/12</f>
        <v/>
      </c>
      <c r="L5" s="113">
        <f>K7*$C4/12</f>
        <v/>
      </c>
      <c r="M5" s="113">
        <f>L7*$C4/12</f>
        <v/>
      </c>
      <c r="N5" s="113">
        <f>M7*$C4/12</f>
        <v/>
      </c>
      <c r="O5" s="113">
        <f>N7*$C4/12</f>
        <v/>
      </c>
      <c r="P5" s="114">
        <f>O7*$C4/12</f>
        <v/>
      </c>
      <c r="Q5" s="114">
        <f>P7*$C4/12</f>
        <v/>
      </c>
      <c r="R5" s="114">
        <f>Q7*$C4/12</f>
        <v/>
      </c>
      <c r="S5" s="114">
        <f>R7*$C4/12</f>
        <v/>
      </c>
      <c r="T5" s="114">
        <f>S7*$C4/12</f>
        <v/>
      </c>
      <c r="U5" s="114">
        <f>T7*$C4/12</f>
        <v/>
      </c>
      <c r="V5" s="114">
        <f>U7*$C4/12</f>
        <v/>
      </c>
      <c r="W5" s="114">
        <f>V7*$C4/12</f>
        <v/>
      </c>
      <c r="X5" s="114">
        <f>W7*$C4/12</f>
        <v/>
      </c>
      <c r="Y5" s="114">
        <f>X7*$C4/12</f>
        <v/>
      </c>
      <c r="Z5" s="114">
        <f>Y7*$C4/12</f>
        <v/>
      </c>
      <c r="AA5" s="114">
        <f>Z7*$C4/12</f>
        <v/>
      </c>
      <c r="AB5" s="114">
        <f>AA7*$C4/12</f>
        <v/>
      </c>
      <c r="AC5" s="114">
        <f>AB7*$C4/12</f>
        <v/>
      </c>
      <c r="AD5" s="114">
        <f>AC7*$C4/12</f>
        <v/>
      </c>
      <c r="AE5" s="114">
        <f>AD7*$C4/12</f>
        <v/>
      </c>
      <c r="AF5" s="114">
        <f>AE7*$C4/12</f>
        <v/>
      </c>
      <c r="AG5" s="114">
        <f>AF7*$C4/12</f>
        <v/>
      </c>
      <c r="AH5" s="114">
        <f>AG7*$C4/12</f>
        <v/>
      </c>
      <c r="AI5" s="114">
        <f>AH7*$C4/12</f>
        <v/>
      </c>
      <c r="AJ5" s="114">
        <f>AI7*$C4/12</f>
        <v/>
      </c>
      <c r="AK5" s="114">
        <f>AJ7*$C4/12</f>
        <v/>
      </c>
      <c r="AL5" s="114">
        <f>AK7*$C4/12</f>
        <v/>
      </c>
      <c r="AM5" s="114">
        <f>AL7*$C4/12</f>
        <v/>
      </c>
      <c r="AN5" s="114">
        <f>AM7*$C4/12</f>
        <v/>
      </c>
      <c r="AO5" s="114">
        <f>AN7*$C4/12</f>
        <v/>
      </c>
      <c r="AP5" s="114">
        <f>AO7*$C4/12</f>
        <v/>
      </c>
      <c r="AQ5" s="114">
        <f>AP7*$C4/12</f>
        <v/>
      </c>
      <c r="AR5" s="114">
        <f>AQ7*$C4/12</f>
        <v/>
      </c>
      <c r="AS5" s="114">
        <f>AR7*$C4/12</f>
        <v/>
      </c>
      <c r="AT5" s="114">
        <f>AS7*$C4/12</f>
        <v/>
      </c>
      <c r="AU5" s="114">
        <f>AT7*$C4/12</f>
        <v/>
      </c>
      <c r="AV5" s="114">
        <f>AU7*$C4/12</f>
        <v/>
      </c>
      <c r="AW5" s="114">
        <f>AV7*$C4/12</f>
        <v/>
      </c>
      <c r="AX5" s="114">
        <f>AW7*$C4/12</f>
        <v/>
      </c>
      <c r="AY5" s="114">
        <f>AX7*$C4/12</f>
        <v/>
      </c>
      <c r="AZ5" s="114">
        <f>AY7*$C4/12</f>
        <v/>
      </c>
      <c r="BA5" s="114">
        <f>AZ7*$C4/12</f>
        <v/>
      </c>
      <c r="BB5" s="114">
        <f>BA7*$C4/12</f>
        <v/>
      </c>
      <c r="BC5" s="114">
        <f>BB7*$C4/12</f>
        <v/>
      </c>
      <c r="BD5" s="114">
        <f>BC7*$C4/12</f>
        <v/>
      </c>
      <c r="BE5" s="114">
        <f>BD7*$C4/12</f>
        <v/>
      </c>
      <c r="BF5" s="114">
        <f>BE7*$C4/12</f>
        <v/>
      </c>
      <c r="BG5" s="114">
        <f>BF7*$C4/12</f>
        <v/>
      </c>
      <c r="BH5" s="114">
        <f>BG7*$C4/12</f>
        <v/>
      </c>
      <c r="BI5" s="114">
        <f>BH7*$C4/12</f>
        <v/>
      </c>
      <c r="BJ5" s="114">
        <f>BI7*$C4/12</f>
        <v/>
      </c>
      <c r="BK5" s="114">
        <f>BJ7*$C4/12</f>
        <v/>
      </c>
      <c r="BL5" s="114">
        <f>BK7*$C4/12</f>
        <v/>
      </c>
      <c r="BM5" s="114">
        <f>BL7*$C4/12</f>
        <v/>
      </c>
      <c r="BN5" s="114">
        <f>BM7*$C4/12</f>
        <v/>
      </c>
      <c r="BO5" s="114">
        <f>BN7*$C4/12</f>
        <v/>
      </c>
      <c r="BP5" s="114">
        <f>BO7*$C4/12</f>
        <v/>
      </c>
      <c r="BQ5" s="114">
        <f>BP7*$C4/12</f>
        <v/>
      </c>
      <c r="BR5" s="114">
        <f>BQ7*$C4/12</f>
        <v/>
      </c>
      <c r="BS5" s="114">
        <f>BR7*$C4/12</f>
        <v/>
      </c>
      <c r="BT5" s="114">
        <f>BS7*$C4/12</f>
        <v/>
      </c>
      <c r="BU5" s="114">
        <f>BT7*$C4/12</f>
        <v/>
      </c>
      <c r="BV5" s="114">
        <f>BU7*$C4/12</f>
        <v/>
      </c>
      <c r="BW5" s="114">
        <f>BV7*$C4/12</f>
        <v/>
      </c>
      <c r="BX5" s="114">
        <f>BW7*$C4/12</f>
        <v/>
      </c>
      <c r="BY5" s="114">
        <f>BX7*$C4/12</f>
        <v/>
      </c>
      <c r="BZ5" s="114">
        <f>BY7*$C4/12</f>
        <v/>
      </c>
      <c r="CA5" s="114">
        <f>BZ7*$C4/12</f>
        <v/>
      </c>
      <c r="CB5" s="114">
        <f>CA7*$C4/12</f>
        <v/>
      </c>
      <c r="CC5" s="114">
        <f>CB7*$C4/12</f>
        <v/>
      </c>
      <c r="CD5" s="114">
        <f>CC7*$C4/12</f>
        <v/>
      </c>
      <c r="CE5" s="114">
        <f>CD7*$C4/12</f>
        <v/>
      </c>
      <c r="CF5" s="114">
        <f>CE7*$C4/12</f>
        <v/>
      </c>
      <c r="CG5" s="114">
        <f>CF7*$C4/12</f>
        <v/>
      </c>
      <c r="CH5" s="114">
        <f>CG7*$C4/12</f>
        <v/>
      </c>
      <c r="CI5" s="114">
        <f>CH7*$C4/12</f>
        <v/>
      </c>
      <c r="CJ5" s="114">
        <f>CI7*$C4/12</f>
        <v/>
      </c>
      <c r="CK5" s="114">
        <f>CJ7*$C4/12</f>
        <v/>
      </c>
      <c r="CL5" s="114">
        <f>CK7*$C5/12</f>
        <v/>
      </c>
      <c r="CM5" s="114">
        <f>CL7*$C5/12</f>
        <v/>
      </c>
      <c r="CN5" s="114">
        <f>CM7*$C5/12</f>
        <v/>
      </c>
      <c r="CO5" s="114">
        <f>CN7*$C5/12</f>
        <v/>
      </c>
      <c r="CP5" s="114">
        <f>CO7*$C5/12</f>
        <v/>
      </c>
      <c r="CQ5" s="114">
        <f>CP7*$C5/12</f>
        <v/>
      </c>
      <c r="CR5" s="114">
        <f>CQ7*$C5/12</f>
        <v/>
      </c>
      <c r="CS5" s="114">
        <f>CR7*$C5/12</f>
        <v/>
      </c>
      <c r="CT5" s="114">
        <f>CS7*$C5/12</f>
        <v/>
      </c>
      <c r="CU5" s="114">
        <f>CT7*$C5/12</f>
        <v/>
      </c>
      <c r="CV5" s="114">
        <f>CU7*$C5/12</f>
        <v/>
      </c>
      <c r="CW5" s="114">
        <f>CV7*$C5/12</f>
        <v/>
      </c>
      <c r="CX5" s="114">
        <f>CW7*$C5/12</f>
        <v/>
      </c>
      <c r="CY5" s="114">
        <f>CX7*$C5/12</f>
        <v/>
      </c>
      <c r="CZ5" s="114">
        <f>CY7*$C5/12</f>
        <v/>
      </c>
      <c r="DA5" s="114">
        <f>CZ7*$C5/12</f>
        <v/>
      </c>
      <c r="DB5" s="114">
        <f>DA7*$C5/12</f>
        <v/>
      </c>
      <c r="DC5" s="114">
        <f>DB7*$C5/12</f>
        <v/>
      </c>
      <c r="DD5" s="114">
        <f>DC7*$C5/12</f>
        <v/>
      </c>
      <c r="DE5" s="114">
        <f>DD7*$C5/12</f>
        <v/>
      </c>
      <c r="DF5" s="114">
        <f>DE7*$C5/12</f>
        <v/>
      </c>
      <c r="DG5" s="114">
        <f>DF7*$C5/12</f>
        <v/>
      </c>
      <c r="DH5" s="114">
        <f>DG7*$C5/12</f>
        <v/>
      </c>
    </row>
    <row r="6">
      <c r="A6" s="115" t="inlineStr">
        <is>
          <t>当月返済額</t>
        </is>
      </c>
      <c r="B6" s="111" t="n"/>
      <c r="C6" s="111" t="n"/>
      <c r="D6" s="112" t="n"/>
      <c r="E6" s="116">
        <f>IFERROR(B4/12/D4,0)</f>
        <v/>
      </c>
      <c r="F6" s="113">
        <f>MIN(E7,E6)</f>
        <v/>
      </c>
      <c r="G6" s="113">
        <f>MIN(F7,F6)</f>
        <v/>
      </c>
      <c r="H6" s="113">
        <f>MIN(G7,G6)</f>
        <v/>
      </c>
      <c r="I6" s="113">
        <f>MIN(H7,H6)</f>
        <v/>
      </c>
      <c r="J6" s="113">
        <f>MIN(I7,I6)</f>
        <v/>
      </c>
      <c r="K6" s="113">
        <f>MIN(J7,J6)</f>
        <v/>
      </c>
      <c r="L6" s="113">
        <f>MIN(K7,K6)</f>
        <v/>
      </c>
      <c r="M6" s="113">
        <f>MIN(L7,L6)</f>
        <v/>
      </c>
      <c r="N6" s="113">
        <f>MIN(M7,M6)</f>
        <v/>
      </c>
      <c r="O6" s="113">
        <f>MIN(N7,N6)</f>
        <v/>
      </c>
      <c r="P6" s="114">
        <f>MIN(O7,O6)</f>
        <v/>
      </c>
      <c r="Q6" s="114">
        <f>MIN(P7,P6)</f>
        <v/>
      </c>
      <c r="R6" s="114">
        <f>MIN(Q7,Q6)</f>
        <v/>
      </c>
      <c r="S6" s="114">
        <f>MIN(R7,R6)</f>
        <v/>
      </c>
      <c r="T6" s="114">
        <f>MIN(S7,S6)</f>
        <v/>
      </c>
      <c r="U6" s="114">
        <f>MIN(T7,T6)</f>
        <v/>
      </c>
      <c r="V6" s="114">
        <f>MIN(U7,U6)</f>
        <v/>
      </c>
      <c r="W6" s="114">
        <f>MIN(V7,V6)</f>
        <v/>
      </c>
      <c r="X6" s="114">
        <f>MIN(W7,W6)</f>
        <v/>
      </c>
      <c r="Y6" s="114">
        <f>MIN(X7,X6)</f>
        <v/>
      </c>
      <c r="Z6" s="114">
        <f>MIN(Y7,Y6)</f>
        <v/>
      </c>
      <c r="AA6" s="114">
        <f>MIN(Z7,Z6)</f>
        <v/>
      </c>
      <c r="AB6" s="114">
        <f>MIN(AA7,AA6)</f>
        <v/>
      </c>
      <c r="AC6" s="114">
        <f>MIN(AB7,AB6)</f>
        <v/>
      </c>
      <c r="AD6" s="114">
        <f>MIN(AC7,AC6)</f>
        <v/>
      </c>
      <c r="AE6" s="114">
        <f>MIN(AD7,AD6)</f>
        <v/>
      </c>
      <c r="AF6" s="114">
        <f>MIN(AE7,AE6)</f>
        <v/>
      </c>
      <c r="AG6" s="114">
        <f>MIN(AF7,AF6)</f>
        <v/>
      </c>
      <c r="AH6" s="114">
        <f>MIN(AG7,AG6)</f>
        <v/>
      </c>
      <c r="AI6" s="114">
        <f>MIN(AH7,AH6)</f>
        <v/>
      </c>
      <c r="AJ6" s="114">
        <f>MIN(AI7,AI6)</f>
        <v/>
      </c>
      <c r="AK6" s="114">
        <f>MIN(AJ7,AJ6)</f>
        <v/>
      </c>
      <c r="AL6" s="114">
        <f>MIN(AK7,AK6)</f>
        <v/>
      </c>
      <c r="AM6" s="114">
        <f>MIN(AL7,AL6)</f>
        <v/>
      </c>
      <c r="AN6" s="114">
        <f>MIN(AM7,AM6)</f>
        <v/>
      </c>
      <c r="AO6" s="114">
        <f>MIN(AN7,AN6)</f>
        <v/>
      </c>
      <c r="AP6" s="114">
        <f>MIN(AO7,AO6)</f>
        <v/>
      </c>
      <c r="AQ6" s="114">
        <f>MIN(AP7,AP6)</f>
        <v/>
      </c>
      <c r="AR6" s="114">
        <f>MIN(AQ7,AQ6)</f>
        <v/>
      </c>
      <c r="AS6" s="114">
        <f>MIN(AR7,AR6)</f>
        <v/>
      </c>
      <c r="AT6" s="114">
        <f>MIN(AS7,AS6)</f>
        <v/>
      </c>
      <c r="AU6" s="114">
        <f>MIN(AT7,AT6)</f>
        <v/>
      </c>
      <c r="AV6" s="114">
        <f>MIN(AU7,AU6)</f>
        <v/>
      </c>
      <c r="AW6" s="114">
        <f>MIN(AV7,AV6)</f>
        <v/>
      </c>
      <c r="AX6" s="114">
        <f>MIN(AW7,AW6)</f>
        <v/>
      </c>
      <c r="AY6" s="114">
        <f>MIN(AX7,AX6)</f>
        <v/>
      </c>
      <c r="AZ6" s="114">
        <f>MIN(AY7,AY6)</f>
        <v/>
      </c>
      <c r="BA6" s="114">
        <f>MIN(AZ7,AZ6)</f>
        <v/>
      </c>
      <c r="BB6" s="114">
        <f>MIN(BA7,BA6)</f>
        <v/>
      </c>
      <c r="BC6" s="114">
        <f>MIN(BB7,BB6)</f>
        <v/>
      </c>
      <c r="BD6" s="114">
        <f>MIN(BC7,BC6)</f>
        <v/>
      </c>
      <c r="BE6" s="114">
        <f>MIN(BD7,BD6)</f>
        <v/>
      </c>
      <c r="BF6" s="114">
        <f>MIN(BE7,BE6)</f>
        <v/>
      </c>
      <c r="BG6" s="114">
        <f>MIN(BF7,BF6)</f>
        <v/>
      </c>
      <c r="BH6" s="114">
        <f>MIN(BG7,BG6)</f>
        <v/>
      </c>
      <c r="BI6" s="114">
        <f>MIN(BH7,BH6)</f>
        <v/>
      </c>
      <c r="BJ6" s="114">
        <f>MIN(BI7,BI6)</f>
        <v/>
      </c>
      <c r="BK6" s="114">
        <f>MIN(BJ7,BJ6)</f>
        <v/>
      </c>
      <c r="BL6" s="114">
        <f>MIN(BK7,BK6)</f>
        <v/>
      </c>
      <c r="BM6" s="114">
        <f>MIN(BL7,BL6)</f>
        <v/>
      </c>
      <c r="BN6" s="114">
        <f>MIN(BM7,BM6)</f>
        <v/>
      </c>
      <c r="BO6" s="114">
        <f>MIN(BN7,BN6)</f>
        <v/>
      </c>
      <c r="BP6" s="114">
        <f>MIN(BO7,BO6)</f>
        <v/>
      </c>
      <c r="BQ6" s="114">
        <f>MIN(BP7,BP6)</f>
        <v/>
      </c>
      <c r="BR6" s="114">
        <f>MIN(BQ7,BQ6)</f>
        <v/>
      </c>
      <c r="BS6" s="114">
        <f>MIN(BR7,BR6)</f>
        <v/>
      </c>
      <c r="BT6" s="114">
        <f>MIN(BS7,BS6)</f>
        <v/>
      </c>
      <c r="BU6" s="114">
        <f>MIN(BT7,BT6)</f>
        <v/>
      </c>
      <c r="BV6" s="114">
        <f>MIN(BU7,BU6)</f>
        <v/>
      </c>
      <c r="BW6" s="114">
        <f>MIN(BV7,BV6)</f>
        <v/>
      </c>
      <c r="BX6" s="114">
        <f>MIN(BW7,BW6)</f>
        <v/>
      </c>
      <c r="BY6" s="114">
        <f>MIN(BX7,BX6)</f>
        <v/>
      </c>
      <c r="BZ6" s="114">
        <f>MIN(BY7,BY6)</f>
        <v/>
      </c>
      <c r="CA6" s="114">
        <f>MIN(BZ7,BZ6)</f>
        <v/>
      </c>
      <c r="CB6" s="114">
        <f>MIN(CA7,CA6)</f>
        <v/>
      </c>
      <c r="CC6" s="114">
        <f>MIN(CB7,CB6)</f>
        <v/>
      </c>
      <c r="CD6" s="114">
        <f>MIN(CC7,CC6)</f>
        <v/>
      </c>
      <c r="CE6" s="114">
        <f>MIN(CD7,CD6)</f>
        <v/>
      </c>
      <c r="CF6" s="114">
        <f>MIN(CE7,CE6)</f>
        <v/>
      </c>
      <c r="CG6" s="114">
        <f>MIN(CF7,CF6)</f>
        <v/>
      </c>
      <c r="CH6" s="114">
        <f>MIN(CG7,CG6)</f>
        <v/>
      </c>
      <c r="CI6" s="114">
        <f>MIN(CH7,CH6)</f>
        <v/>
      </c>
      <c r="CJ6" s="114">
        <f>MIN(CI7,CI6)</f>
        <v/>
      </c>
      <c r="CK6" s="114">
        <f>MIN(CJ7,CJ6)</f>
        <v/>
      </c>
      <c r="CL6" s="114">
        <f>MIN(CK7,CK6)</f>
        <v/>
      </c>
      <c r="CM6" s="114">
        <f>MIN(CL7,CL6)</f>
        <v/>
      </c>
      <c r="CN6" s="114">
        <f>MIN(CM7,CM6)</f>
        <v/>
      </c>
      <c r="CO6" s="114">
        <f>MIN(CN7,CN6)</f>
        <v/>
      </c>
      <c r="CP6" s="114">
        <f>MIN(CO7,CO6)</f>
        <v/>
      </c>
      <c r="CQ6" s="114">
        <f>MIN(CP7,CP6)</f>
        <v/>
      </c>
      <c r="CR6" s="114">
        <f>MIN(CQ7,CQ6)</f>
        <v/>
      </c>
      <c r="CS6" s="114">
        <f>MIN(CR7,CR6)</f>
        <v/>
      </c>
      <c r="CT6" s="114">
        <f>MIN(CS7,CS6)</f>
        <v/>
      </c>
      <c r="CU6" s="114">
        <f>MIN(CT7,CT6)</f>
        <v/>
      </c>
      <c r="CV6" s="114">
        <f>MIN(CU7,CU6)</f>
        <v/>
      </c>
      <c r="CW6" s="114">
        <f>MIN(CV7,CV6)</f>
        <v/>
      </c>
      <c r="CX6" s="114">
        <f>MIN(CW7,CW6)</f>
        <v/>
      </c>
      <c r="CY6" s="114">
        <f>MIN(CX7,CX6)</f>
        <v/>
      </c>
      <c r="CZ6" s="114">
        <f>MIN(CY7,CY6)</f>
        <v/>
      </c>
      <c r="DA6" s="114">
        <f>MIN(CZ7,CZ6)</f>
        <v/>
      </c>
      <c r="DB6" s="114">
        <f>MIN(DA7,DA6)</f>
        <v/>
      </c>
      <c r="DC6" s="114">
        <f>MIN(DB7,DB6)</f>
        <v/>
      </c>
      <c r="DD6" s="114">
        <f>MIN(DC7,DC6)</f>
        <v/>
      </c>
      <c r="DE6" s="114">
        <f>MIN(DD7,DD6)</f>
        <v/>
      </c>
      <c r="DF6" s="114">
        <f>MIN(DE7,DE6)</f>
        <v/>
      </c>
      <c r="DG6" s="114">
        <f>MIN(DF7,DF6)</f>
        <v/>
      </c>
      <c r="DH6" s="114">
        <f>MIN(DG7,DG6)</f>
        <v/>
      </c>
    </row>
    <row r="7">
      <c r="A7" s="110" t="inlineStr">
        <is>
          <t>月末残額</t>
        </is>
      </c>
      <c r="B7" s="111" t="n"/>
      <c r="C7" s="111" t="n"/>
      <c r="D7" s="112" t="n"/>
      <c r="E7" s="116">
        <f>B4</f>
        <v/>
      </c>
      <c r="F7" s="113">
        <f>MAX(E7-F6,0)</f>
        <v/>
      </c>
      <c r="G7" s="113">
        <f>MAX(F7-G6,0)</f>
        <v/>
      </c>
      <c r="H7" s="113">
        <f>MAX(G7-H6,0)</f>
        <v/>
      </c>
      <c r="I7" s="113">
        <f>MAX(H7-I6,0)</f>
        <v/>
      </c>
      <c r="J7" s="113">
        <f>MAX(I7-J6,0)</f>
        <v/>
      </c>
      <c r="K7" s="113">
        <f>MAX(J7-K6,0)</f>
        <v/>
      </c>
      <c r="L7" s="113">
        <f>MAX(K7-L6,0)</f>
        <v/>
      </c>
      <c r="M7" s="113">
        <f>MAX(L7-M6,0)</f>
        <v/>
      </c>
      <c r="N7" s="113">
        <f>MAX(M7-N6,0)</f>
        <v/>
      </c>
      <c r="O7" s="113">
        <f>MAX(N7-O6,0)</f>
        <v/>
      </c>
      <c r="P7" s="114">
        <f>MAX(O7-P6,0)</f>
        <v/>
      </c>
      <c r="Q7" s="114">
        <f>MAX(P7-Q6,0)</f>
        <v/>
      </c>
      <c r="R7" s="114">
        <f>MAX(Q7-R6,0)</f>
        <v/>
      </c>
      <c r="S7" s="114">
        <f>MAX(R7-S6,0)</f>
        <v/>
      </c>
      <c r="T7" s="114">
        <f>MAX(S7-T6,0)</f>
        <v/>
      </c>
      <c r="U7" s="114">
        <f>MAX(T7-U6,0)</f>
        <v/>
      </c>
      <c r="V7" s="114">
        <f>MAX(U7-V6,0)</f>
        <v/>
      </c>
      <c r="W7" s="114">
        <f>MAX(V7-W6,0)</f>
        <v/>
      </c>
      <c r="X7" s="114">
        <f>MAX(W7-X6,0)</f>
        <v/>
      </c>
      <c r="Y7" s="114">
        <f>MAX(X7-Y6,0)</f>
        <v/>
      </c>
      <c r="Z7" s="114">
        <f>MAX(Y7-Z6,0)</f>
        <v/>
      </c>
      <c r="AA7" s="114">
        <f>MAX(Z7-AA6,0)</f>
        <v/>
      </c>
      <c r="AB7" s="114">
        <f>MAX(AA7-AB6,0)</f>
        <v/>
      </c>
      <c r="AC7" s="114">
        <f>MAX(AB7-AC6,0)</f>
        <v/>
      </c>
      <c r="AD7" s="114">
        <f>MAX(AC7-AD6,0)</f>
        <v/>
      </c>
      <c r="AE7" s="114">
        <f>MAX(AD7-AE6,0)</f>
        <v/>
      </c>
      <c r="AF7" s="114">
        <f>MAX(AE7-AF6,0)</f>
        <v/>
      </c>
      <c r="AG7" s="114">
        <f>MAX(AF7-AG6,0)</f>
        <v/>
      </c>
      <c r="AH7" s="114">
        <f>MAX(AG7-AH6,0)</f>
        <v/>
      </c>
      <c r="AI7" s="114">
        <f>MAX(AH7-AI6,0)</f>
        <v/>
      </c>
      <c r="AJ7" s="114">
        <f>MAX(AI7-AJ6,0)</f>
        <v/>
      </c>
      <c r="AK7" s="114">
        <f>MAX(AJ7-AK6,0)</f>
        <v/>
      </c>
      <c r="AL7" s="114">
        <f>MAX(AK7-AL6,0)</f>
        <v/>
      </c>
      <c r="AM7" s="114">
        <f>MAX(AL7-AM6,0)</f>
        <v/>
      </c>
      <c r="AN7" s="114">
        <f>MAX(AM7-AN6,0)</f>
        <v/>
      </c>
      <c r="AO7" s="114">
        <f>MAX(AN7-AO6,0)</f>
        <v/>
      </c>
      <c r="AP7" s="114">
        <f>MAX(AO7-AP6,0)</f>
        <v/>
      </c>
      <c r="AQ7" s="114">
        <f>MAX(AP7-AQ6,0)</f>
        <v/>
      </c>
      <c r="AR7" s="114">
        <f>MAX(AQ7-AR6,0)</f>
        <v/>
      </c>
      <c r="AS7" s="114">
        <f>MAX(AR7-AS6,0)</f>
        <v/>
      </c>
      <c r="AT7" s="114">
        <f>MAX(AS7-AT6,0)</f>
        <v/>
      </c>
      <c r="AU7" s="114">
        <f>MAX(AT7-AU6,0)</f>
        <v/>
      </c>
      <c r="AV7" s="114">
        <f>MAX(AU7-AV6,0)</f>
        <v/>
      </c>
      <c r="AW7" s="114">
        <f>MAX(AV7-AW6,0)</f>
        <v/>
      </c>
      <c r="AX7" s="114">
        <f>MAX(AW7-AX6,0)</f>
        <v/>
      </c>
      <c r="AY7" s="114">
        <f>MAX(AX7-AY6,0)</f>
        <v/>
      </c>
      <c r="AZ7" s="114">
        <f>MAX(AY7-AZ6,0)</f>
        <v/>
      </c>
      <c r="BA7" s="114">
        <f>MAX(AZ7-BA6,0)</f>
        <v/>
      </c>
      <c r="BB7" s="114">
        <f>MAX(BA7-BB6,0)</f>
        <v/>
      </c>
      <c r="BC7" s="114">
        <f>MAX(BB7-BC6,0)</f>
        <v/>
      </c>
      <c r="BD7" s="114">
        <f>MAX(BC7-BD6,0)</f>
        <v/>
      </c>
      <c r="BE7" s="114">
        <f>MAX(BD7-BE6,0)</f>
        <v/>
      </c>
      <c r="BF7" s="114">
        <f>MAX(BE7-BF6,0)</f>
        <v/>
      </c>
      <c r="BG7" s="114">
        <f>MAX(BF7-BG6,0)</f>
        <v/>
      </c>
      <c r="BH7" s="114">
        <f>MAX(BG7-BH6,0)</f>
        <v/>
      </c>
      <c r="BI7" s="114">
        <f>MAX(BH7-BI6,0)</f>
        <v/>
      </c>
      <c r="BJ7" s="114">
        <f>MAX(BI7-BJ6,0)</f>
        <v/>
      </c>
      <c r="BK7" s="114">
        <f>MAX(BJ7-BK6,0)</f>
        <v/>
      </c>
      <c r="BL7" s="114">
        <f>MAX(BK7-BL6,0)</f>
        <v/>
      </c>
      <c r="BM7" s="114">
        <f>MAX(BL7-BM6,0)</f>
        <v/>
      </c>
      <c r="BN7" s="114">
        <f>MAX(BM7-BN6,0)</f>
        <v/>
      </c>
      <c r="BO7" s="114">
        <f>MAX(BN7-BO6,0)</f>
        <v/>
      </c>
      <c r="BP7" s="114">
        <f>MAX(BO7-BP6,0)</f>
        <v/>
      </c>
      <c r="BQ7" s="114">
        <f>MAX(BP7-BQ6,0)</f>
        <v/>
      </c>
      <c r="BR7" s="114">
        <f>MAX(BQ7-BR6,0)</f>
        <v/>
      </c>
      <c r="BS7" s="114">
        <f>MAX(BR7-BS6,0)</f>
        <v/>
      </c>
      <c r="BT7" s="114">
        <f>MAX(BS7-BT6,0)</f>
        <v/>
      </c>
      <c r="BU7" s="114">
        <f>MAX(BT7-BU6,0)</f>
        <v/>
      </c>
      <c r="BV7" s="114">
        <f>MAX(BU7-BV6,0)</f>
        <v/>
      </c>
      <c r="BW7" s="114">
        <f>MAX(BV7-BW6,0)</f>
        <v/>
      </c>
      <c r="BX7" s="114">
        <f>MAX(BW7-BX6,0)</f>
        <v/>
      </c>
      <c r="BY7" s="114">
        <f>MAX(BX7-BY6,0)</f>
        <v/>
      </c>
      <c r="BZ7" s="114">
        <f>MAX(BY7-BZ6,0)</f>
        <v/>
      </c>
      <c r="CA7" s="114">
        <f>MAX(BZ7-CA6,0)</f>
        <v/>
      </c>
      <c r="CB7" s="114">
        <f>MAX(CA7-CB6,0)</f>
        <v/>
      </c>
      <c r="CC7" s="114">
        <f>MAX(CB7-CC6,0)</f>
        <v/>
      </c>
      <c r="CD7" s="114">
        <f>MAX(CC7-CD6,0)</f>
        <v/>
      </c>
      <c r="CE7" s="114">
        <f>MAX(CD7-CE6,0)</f>
        <v/>
      </c>
      <c r="CF7" s="114">
        <f>MAX(CE7-CF6,0)</f>
        <v/>
      </c>
      <c r="CG7" s="114">
        <f>MAX(CF7-CG6,0)</f>
        <v/>
      </c>
      <c r="CH7" s="114">
        <f>MAX(CG7-CH6,0)</f>
        <v/>
      </c>
      <c r="CI7" s="114">
        <f>MAX(CH7-CI6,0)</f>
        <v/>
      </c>
      <c r="CJ7" s="114">
        <f>MAX(CI7-CJ6,0)</f>
        <v/>
      </c>
      <c r="CK7" s="114">
        <f>MAX(CJ7-CK6,0)</f>
        <v/>
      </c>
      <c r="CL7" s="114">
        <f>MAX(CK7-CL6,0)</f>
        <v/>
      </c>
      <c r="CM7" s="114">
        <f>MAX(CL7-CM6,0)</f>
        <v/>
      </c>
      <c r="CN7" s="114">
        <f>MAX(CM7-CN6,0)</f>
        <v/>
      </c>
      <c r="CO7" s="114">
        <f>MAX(CN7-CO6,0)</f>
        <v/>
      </c>
      <c r="CP7" s="114">
        <f>MAX(CO7-CP6,0)</f>
        <v/>
      </c>
      <c r="CQ7" s="114">
        <f>MAX(CP7-CQ6,0)</f>
        <v/>
      </c>
      <c r="CR7" s="114">
        <f>MAX(CQ7-CR6,0)</f>
        <v/>
      </c>
      <c r="CS7" s="114">
        <f>MAX(CR7-CS6,0)</f>
        <v/>
      </c>
      <c r="CT7" s="114">
        <f>MAX(CS7-CT6,0)</f>
        <v/>
      </c>
      <c r="CU7" s="114">
        <f>MAX(CT7-CU6,0)</f>
        <v/>
      </c>
      <c r="CV7" s="114">
        <f>MAX(CU7-CV6,0)</f>
        <v/>
      </c>
      <c r="CW7" s="114">
        <f>MAX(CV7-CW6,0)</f>
        <v/>
      </c>
      <c r="CX7" s="114">
        <f>MAX(CW7-CX6,0)</f>
        <v/>
      </c>
      <c r="CY7" s="114">
        <f>MAX(CX7-CY6,0)</f>
        <v/>
      </c>
      <c r="CZ7" s="114">
        <f>MAX(CY7-CZ6,0)</f>
        <v/>
      </c>
      <c r="DA7" s="114">
        <f>MAX(CZ7-DA6,0)</f>
        <v/>
      </c>
      <c r="DB7" s="114">
        <f>MAX(DA7-DB6,0)</f>
        <v/>
      </c>
      <c r="DC7" s="114">
        <f>MAX(DB7-DC6,0)</f>
        <v/>
      </c>
      <c r="DD7" s="114">
        <f>MAX(DC7-DD6,0)</f>
        <v/>
      </c>
      <c r="DE7" s="114">
        <f>MAX(DD7-DE6,0)</f>
        <v/>
      </c>
      <c r="DF7" s="114">
        <f>MAX(DE7-DF6,0)</f>
        <v/>
      </c>
      <c r="DG7" s="114">
        <f>MAX(DF7-DG6,0)</f>
        <v/>
      </c>
      <c r="DH7" s="114">
        <f>MAX(DG7-DH6,0)</f>
        <v/>
      </c>
    </row>
    <row r="8">
      <c r="A8" s="127" t="inlineStr">
        <is>
          <t>1年内返済額</t>
        </is>
      </c>
      <c r="B8" s="111" t="n"/>
      <c r="C8" s="111" t="n"/>
      <c r="D8" s="112" t="n"/>
      <c r="E8" s="111" t="n"/>
      <c r="F8" s="111" t="n"/>
      <c r="G8" s="111" t="n"/>
      <c r="H8" s="111" t="n"/>
      <c r="I8" s="111" t="n"/>
      <c r="J8" s="111" t="n"/>
      <c r="K8" s="111" t="n"/>
      <c r="L8" s="111" t="n"/>
      <c r="M8" s="111" t="n"/>
      <c r="N8" s="111" t="n"/>
      <c r="O8" s="111" t="n"/>
      <c r="P8" s="114">
        <f>IF(P7=0,0,SUM(Q6:AB6))</f>
        <v/>
      </c>
      <c r="Q8" s="114">
        <f>IF(Q7=0,0,SUM(R6:AC6))</f>
        <v/>
      </c>
      <c r="R8" s="114">
        <f>IF(R7=0,0,SUM(S6:AD6))</f>
        <v/>
      </c>
      <c r="S8" s="114">
        <f>IF(S7=0,0,SUM(T6:AE6))</f>
        <v/>
      </c>
      <c r="T8" s="114">
        <f>IF(T7=0,0,SUM(U6:AF6))</f>
        <v/>
      </c>
      <c r="U8" s="114">
        <f>IF(U7=0,0,SUM(V6:AG6))</f>
        <v/>
      </c>
      <c r="V8" s="114">
        <f>IF(V7=0,0,SUM(W6:AH6))</f>
        <v/>
      </c>
      <c r="W8" s="114">
        <f>IF(W7=0,0,SUM(X6:AI6))</f>
        <v/>
      </c>
      <c r="X8" s="114">
        <f>IF(X7=0,0,SUM(Y6:AJ6))</f>
        <v/>
      </c>
      <c r="Y8" s="114">
        <f>IF(Y7=0,0,SUM(Z6:AK6))</f>
        <v/>
      </c>
      <c r="Z8" s="114">
        <f>IF(Z7=0,0,SUM(AA6:AL6))</f>
        <v/>
      </c>
      <c r="AA8" s="114">
        <f>IF(AA7=0,0,SUM(AB6:AM6))</f>
        <v/>
      </c>
      <c r="AB8" s="114">
        <f>IF(AB7=0,0,SUM(AC6:AN6))</f>
        <v/>
      </c>
      <c r="AC8" s="114">
        <f>IF(AC7=0,0,SUM(AD6:AO6))</f>
        <v/>
      </c>
      <c r="AD8" s="114">
        <f>IF(AD7=0,0,SUM(AE6:AP6))</f>
        <v/>
      </c>
      <c r="AE8" s="114">
        <f>IF(AE7=0,0,SUM(AF6:AQ6))</f>
        <v/>
      </c>
      <c r="AF8" s="114">
        <f>IF(AF7=0,0,SUM(AG6:AR6))</f>
        <v/>
      </c>
      <c r="AG8" s="114">
        <f>IF(AG7=0,0,SUM(AH6:AS6))</f>
        <v/>
      </c>
      <c r="AH8" s="114">
        <f>IF(AH7=0,0,SUM(AI6:AT6))</f>
        <v/>
      </c>
      <c r="AI8" s="114">
        <f>IF(AI7=0,0,SUM(AJ6:AU6))</f>
        <v/>
      </c>
      <c r="AJ8" s="114">
        <f>IF(AJ7=0,0,SUM(AK6:AV6))</f>
        <v/>
      </c>
      <c r="AK8" s="114">
        <f>IF(AK7=0,0,SUM(AL6:AW6))</f>
        <v/>
      </c>
      <c r="AL8" s="114">
        <f>IF(AL7=0,0,SUM(AM6:AX6))</f>
        <v/>
      </c>
      <c r="AM8" s="114">
        <f>IF(AM7=0,0,SUM(AN6:AY6))</f>
        <v/>
      </c>
      <c r="AN8" s="114">
        <f>IF(AN7=0,0,SUM(AO6:AZ6))</f>
        <v/>
      </c>
      <c r="AO8" s="114">
        <f>IF(AO7=0,0,SUM(AP6:BA6))</f>
        <v/>
      </c>
      <c r="AP8" s="114">
        <f>IF(AP7=0,0,SUM(AQ6:BB6))</f>
        <v/>
      </c>
      <c r="AQ8" s="114">
        <f>IF(AQ7=0,0,SUM(AR6:BC6))</f>
        <v/>
      </c>
      <c r="AR8" s="114">
        <f>IF(AR7=0,0,SUM(AS6:BD6))</f>
        <v/>
      </c>
      <c r="AS8" s="114">
        <f>IF(AS7=0,0,SUM(AT6:BE6))</f>
        <v/>
      </c>
      <c r="AT8" s="114">
        <f>IF(AT7=0,0,SUM(AU6:BF6))</f>
        <v/>
      </c>
      <c r="AU8" s="114">
        <f>IF(AU7=0,0,SUM(AV6:BG6))</f>
        <v/>
      </c>
      <c r="AV8" s="114">
        <f>IF(AV7=0,0,SUM(AW6:BH6))</f>
        <v/>
      </c>
      <c r="AW8" s="114">
        <f>IF(AW7=0,0,SUM(AX6:BI6))</f>
        <v/>
      </c>
      <c r="AX8" s="114">
        <f>IF(AX7=0,0,SUM(AY6:BJ6))</f>
        <v/>
      </c>
      <c r="AY8" s="114">
        <f>IF(AY7=0,0,SUM(AZ6:BK6))</f>
        <v/>
      </c>
      <c r="AZ8" s="114">
        <f>IF(AZ7=0,0,SUM(BA6:BL6))</f>
        <v/>
      </c>
      <c r="BA8" s="114">
        <f>IF(BA7=0,0,SUM(BB6:BM6))</f>
        <v/>
      </c>
      <c r="BB8" s="114">
        <f>IF(BB7=0,0,SUM(BC6:BN6))</f>
        <v/>
      </c>
      <c r="BC8" s="114">
        <f>IF(BC7=0,0,SUM(BD6:BO6))</f>
        <v/>
      </c>
      <c r="BD8" s="114">
        <f>IF(BD7=0,0,SUM(BE6:BP6))</f>
        <v/>
      </c>
      <c r="BE8" s="114">
        <f>IF(BE7=0,0,SUM(BF6:BQ6))</f>
        <v/>
      </c>
      <c r="BF8" s="114">
        <f>IF(BF7=0,0,SUM(BG6:BR6))</f>
        <v/>
      </c>
      <c r="BG8" s="114">
        <f>IF(BG7=0,0,SUM(BH6:BS6))</f>
        <v/>
      </c>
      <c r="BH8" s="114">
        <f>IF(BH7=0,0,SUM(BI6:BT6))</f>
        <v/>
      </c>
      <c r="BI8" s="114">
        <f>IF(BI7=0,0,SUM(BJ6:BU6))</f>
        <v/>
      </c>
      <c r="BJ8" s="114">
        <f>IF(BJ7=0,0,SUM(BK6:BV6))</f>
        <v/>
      </c>
      <c r="BK8" s="114">
        <f>IF(BK7=0,0,SUM(BL6:BW6))</f>
        <v/>
      </c>
      <c r="BL8" s="114">
        <f>IF(BL7=0,0,SUM(BM6:BX6))</f>
        <v/>
      </c>
      <c r="BM8" s="114">
        <f>IF(BM7=0,0,SUM(BN6:BY6))</f>
        <v/>
      </c>
      <c r="BN8" s="114">
        <f>IF(BN7=0,0,SUM(BO6:BZ6))</f>
        <v/>
      </c>
      <c r="BO8" s="114">
        <f>IF(BO7=0,0,SUM(BP6:CA6))</f>
        <v/>
      </c>
      <c r="BP8" s="114">
        <f>IF(BP7=0,0,SUM(BQ6:CB6))</f>
        <v/>
      </c>
      <c r="BQ8" s="114">
        <f>IF(BQ7=0,0,SUM(BR6:CC6))</f>
        <v/>
      </c>
      <c r="BR8" s="114">
        <f>IF(BR7=0,0,SUM(BS6:CD6))</f>
        <v/>
      </c>
      <c r="BS8" s="114">
        <f>IF(BS7=0,0,SUM(BT6:CE6))</f>
        <v/>
      </c>
      <c r="BT8" s="114">
        <f>IF(BT7=0,0,SUM(BU6:CF6))</f>
        <v/>
      </c>
      <c r="BU8" s="114">
        <f>IF(BU7=0,0,SUM(BV6:CG6))</f>
        <v/>
      </c>
      <c r="BV8" s="114">
        <f>IF(BV7=0,0,SUM(BW6:CH6))</f>
        <v/>
      </c>
      <c r="BW8" s="114">
        <f>IF(BW7=0,0,SUM(BX6:CI6))</f>
        <v/>
      </c>
      <c r="BX8" s="114">
        <f>IF(BX7=0,0,SUM(BY6:CJ6))</f>
        <v/>
      </c>
      <c r="BY8" s="114">
        <f>IF(BY7=0,0,SUM(BZ6:CK6))</f>
        <v/>
      </c>
      <c r="BZ8" s="114">
        <f>IF(BZ7=0,0,SUM(CA6:CL6))</f>
        <v/>
      </c>
      <c r="CA8" s="114">
        <f>IF(CA7=0,0,SUM(CB6:CM6))</f>
        <v/>
      </c>
      <c r="CB8" s="114">
        <f>IF(CB7=0,0,SUM(CC6:CN6))</f>
        <v/>
      </c>
      <c r="CC8" s="114">
        <f>IF(CC7=0,0,SUM(CD6:CO6))</f>
        <v/>
      </c>
      <c r="CD8" s="114">
        <f>IF(CD7=0,0,SUM(CE6:CP6))</f>
        <v/>
      </c>
      <c r="CE8" s="114">
        <f>IF(CE7=0,0,SUM(CF6:CQ6))</f>
        <v/>
      </c>
      <c r="CF8" s="114">
        <f>IF(CF7=0,0,SUM(CG6:CR6))</f>
        <v/>
      </c>
      <c r="CG8" s="114">
        <f>IF(CG7=0,0,SUM(CH6:CS6))</f>
        <v/>
      </c>
      <c r="CH8" s="114">
        <f>IF(CH7=0,0,SUM(CI6:CT6))</f>
        <v/>
      </c>
      <c r="CI8" s="114">
        <f>IF(CI7=0,0,SUM(CJ6:CU6))</f>
        <v/>
      </c>
      <c r="CJ8" s="114">
        <f>IF(CJ7=0,0,SUM(CK6:CV6))</f>
        <v/>
      </c>
      <c r="CK8" s="114">
        <f>IF(CK7=0,0,SUM(CL6:CW6))</f>
        <v/>
      </c>
      <c r="CL8" s="114">
        <f>IF(CL7=0,0,SUM(CM6:CX6))</f>
        <v/>
      </c>
      <c r="CM8" s="114">
        <f>IF(CM7=0,0,SUM(CN6:CY6))</f>
        <v/>
      </c>
      <c r="CN8" s="114">
        <f>IF(CN7=0,0,SUM(CO6:CZ6))</f>
        <v/>
      </c>
      <c r="CO8" s="114">
        <f>IF(CO7=0,0,SUM(CP6:DA6))</f>
        <v/>
      </c>
      <c r="CP8" s="114">
        <f>IF(CP7=0,0,SUM(CQ6:DB6))</f>
        <v/>
      </c>
      <c r="CQ8" s="114">
        <f>IF(CQ7=0,0,SUM(CR6:DC6))</f>
        <v/>
      </c>
      <c r="CR8" s="114">
        <f>IF(CR7=0,0,SUM(CS6:DD6))</f>
        <v/>
      </c>
      <c r="CS8" s="114">
        <f>IF(CS7=0,0,SUM(CT6:DE6))</f>
        <v/>
      </c>
      <c r="CT8" s="114">
        <f>IF(CT7=0,0,SUM(CU6:DF6))</f>
        <v/>
      </c>
      <c r="CU8" s="114">
        <f>IF(CU7=0,0,SUM(CV6:DG6))</f>
        <v/>
      </c>
      <c r="CV8" s="114">
        <f>IF(CV7=0,0,SUM(CW6:DH6))</f>
        <v/>
      </c>
      <c r="CW8" s="114">
        <f>IF(CW7=0,0,SUM(CX6:DI6))</f>
        <v/>
      </c>
      <c r="CX8" s="114">
        <f>IF(CX7=0,0,SUM(CY6:DJ6))</f>
        <v/>
      </c>
      <c r="CY8" s="114">
        <f>IF(CY7=0,0,SUM(CZ6:DK6))</f>
        <v/>
      </c>
      <c r="CZ8" s="114">
        <f>IF(CZ7=0,0,SUM(DA6:DL6))</f>
        <v/>
      </c>
      <c r="DA8" s="114">
        <f>IF(DA7=0,0,SUM(DB6:DM6))</f>
        <v/>
      </c>
      <c r="DB8" s="114">
        <f>IF(DB7=0,0,SUM(DC6:DN6))</f>
        <v/>
      </c>
      <c r="DC8" s="114">
        <f>IF(DC7=0,0,SUM(DD6:DO6))</f>
        <v/>
      </c>
      <c r="DD8" s="114">
        <f>IF(DD7=0,0,SUM(DE6:DP6))</f>
        <v/>
      </c>
      <c r="DE8" s="114">
        <f>IF(DE7=0,0,SUM(DF6:DQ6))</f>
        <v/>
      </c>
      <c r="DF8" s="114">
        <f>IF(DF7=0,0,SUM(DG6:DR6))</f>
        <v/>
      </c>
      <c r="DG8" s="114">
        <f>IF(DG7=0,0,SUM(DH6:DS6))</f>
        <v/>
      </c>
      <c r="DH8" s="114">
        <f>IF(DH7=0,0,SUM(DI6:DT6))</f>
        <v/>
      </c>
    </row>
    <row r="9">
      <c r="A9" s="127" t="inlineStr">
        <is>
          <t>1年超返済額</t>
        </is>
      </c>
      <c r="B9" s="111" t="n"/>
      <c r="C9" s="111" t="n"/>
      <c r="D9" s="112" t="n"/>
      <c r="E9" s="111" t="n"/>
      <c r="F9" s="111" t="n"/>
      <c r="G9" s="111" t="n"/>
      <c r="H9" s="111" t="n"/>
      <c r="I9" s="111" t="n"/>
      <c r="J9" s="111" t="n"/>
      <c r="K9" s="111" t="n"/>
      <c r="L9" s="111" t="n"/>
      <c r="M9" s="111" t="n"/>
      <c r="N9" s="111" t="n"/>
      <c r="O9" s="111" t="n"/>
      <c r="P9" s="114">
        <f>P7-P8</f>
        <v/>
      </c>
      <c r="Q9" s="114">
        <f>Q7-Q8</f>
        <v/>
      </c>
      <c r="R9" s="114">
        <f>R7-R8</f>
        <v/>
      </c>
      <c r="S9" s="114">
        <f>S7-S8</f>
        <v/>
      </c>
      <c r="T9" s="114">
        <f>T7-T8</f>
        <v/>
      </c>
      <c r="U9" s="114">
        <f>U7-U8</f>
        <v/>
      </c>
      <c r="V9" s="114">
        <f>V7-V8</f>
        <v/>
      </c>
      <c r="W9" s="114">
        <f>W7-W8</f>
        <v/>
      </c>
      <c r="X9" s="114">
        <f>X7-X8</f>
        <v/>
      </c>
      <c r="Y9" s="114">
        <f>Y7-Y8</f>
        <v/>
      </c>
      <c r="Z9" s="114">
        <f>Z7-Z8</f>
        <v/>
      </c>
      <c r="AA9" s="114">
        <f>AA7-AA8</f>
        <v/>
      </c>
      <c r="AB9" s="114">
        <f>AB7-AB8</f>
        <v/>
      </c>
      <c r="AC9" s="114">
        <f>AC7-AC8</f>
        <v/>
      </c>
      <c r="AD9" s="114">
        <f>AD7-AD8</f>
        <v/>
      </c>
      <c r="AE9" s="114">
        <f>AE7-AE8</f>
        <v/>
      </c>
      <c r="AF9" s="114">
        <f>AF7-AF8</f>
        <v/>
      </c>
      <c r="AG9" s="114">
        <f>AG7-AG8</f>
        <v/>
      </c>
      <c r="AH9" s="114">
        <f>AH7-AH8</f>
        <v/>
      </c>
      <c r="AI9" s="114">
        <f>AI7-AI8</f>
        <v/>
      </c>
      <c r="AJ9" s="114">
        <f>AJ7-AJ8</f>
        <v/>
      </c>
      <c r="AK9" s="114">
        <f>AK7-AK8</f>
        <v/>
      </c>
      <c r="AL9" s="114">
        <f>AL7-AL8</f>
        <v/>
      </c>
      <c r="AM9" s="114">
        <f>AM7-AM8</f>
        <v/>
      </c>
      <c r="AN9" s="114">
        <f>AN7-AN8</f>
        <v/>
      </c>
      <c r="AO9" s="114">
        <f>AO7-AO8</f>
        <v/>
      </c>
      <c r="AP9" s="114">
        <f>AP7-AP8</f>
        <v/>
      </c>
      <c r="AQ9" s="114">
        <f>AQ7-AQ8</f>
        <v/>
      </c>
      <c r="AR9" s="114">
        <f>AR7-AR8</f>
        <v/>
      </c>
      <c r="AS9" s="114">
        <f>AS7-AS8</f>
        <v/>
      </c>
      <c r="AT9" s="114">
        <f>AT7-AT8</f>
        <v/>
      </c>
      <c r="AU9" s="114">
        <f>AU7-AU8</f>
        <v/>
      </c>
      <c r="AV9" s="114">
        <f>AV7-AV8</f>
        <v/>
      </c>
      <c r="AW9" s="114">
        <f>AW7-AW8</f>
        <v/>
      </c>
      <c r="AX9" s="114">
        <f>AX7-AX8</f>
        <v/>
      </c>
      <c r="AY9" s="114">
        <f>AY7-AY8</f>
        <v/>
      </c>
      <c r="AZ9" s="114">
        <f>AZ7-AZ8</f>
        <v/>
      </c>
      <c r="BA9" s="114">
        <f>BA7-BA8</f>
        <v/>
      </c>
      <c r="BB9" s="114">
        <f>BB7-BB8</f>
        <v/>
      </c>
      <c r="BC9" s="114">
        <f>BC7-BC8</f>
        <v/>
      </c>
      <c r="BD9" s="114">
        <f>BD7-BD8</f>
        <v/>
      </c>
      <c r="BE9" s="114">
        <f>BE7-BE8</f>
        <v/>
      </c>
      <c r="BF9" s="114">
        <f>BF7-BF8</f>
        <v/>
      </c>
      <c r="BG9" s="114">
        <f>BG7-BG8</f>
        <v/>
      </c>
      <c r="BH9" s="114">
        <f>BH7-BH8</f>
        <v/>
      </c>
      <c r="BI9" s="114">
        <f>BI7-BI8</f>
        <v/>
      </c>
      <c r="BJ9" s="114">
        <f>BJ7-BJ8</f>
        <v/>
      </c>
      <c r="BK9" s="114">
        <f>BK7-BK8</f>
        <v/>
      </c>
      <c r="BL9" s="114">
        <f>BL7-BL8</f>
        <v/>
      </c>
      <c r="BM9" s="114">
        <f>BM7-BM8</f>
        <v/>
      </c>
      <c r="BN9" s="114">
        <f>BN7-BN8</f>
        <v/>
      </c>
      <c r="BO9" s="114">
        <f>BO7-BO8</f>
        <v/>
      </c>
      <c r="BP9" s="114">
        <f>BP7-BP8</f>
        <v/>
      </c>
      <c r="BQ9" s="114">
        <f>BQ7-BQ8</f>
        <v/>
      </c>
      <c r="BR9" s="114">
        <f>BR7-BR8</f>
        <v/>
      </c>
      <c r="BS9" s="114">
        <f>BS7-BS8</f>
        <v/>
      </c>
      <c r="BT9" s="114">
        <f>BT7-BT8</f>
        <v/>
      </c>
      <c r="BU9" s="114">
        <f>BU7-BU8</f>
        <v/>
      </c>
      <c r="BV9" s="114">
        <f>BV7-BV8</f>
        <v/>
      </c>
      <c r="BW9" s="114">
        <f>BW7-BW8</f>
        <v/>
      </c>
      <c r="BX9" s="114">
        <f>BX7-BX8</f>
        <v/>
      </c>
      <c r="BY9" s="114">
        <f>BY7-BY8</f>
        <v/>
      </c>
      <c r="BZ9" s="114">
        <f>BZ7-BZ8</f>
        <v/>
      </c>
      <c r="CA9" s="114">
        <f>CA7-CA8</f>
        <v/>
      </c>
      <c r="CB9" s="114">
        <f>CB7-CB8</f>
        <v/>
      </c>
      <c r="CC9" s="114">
        <f>CC7-CC8</f>
        <v/>
      </c>
      <c r="CD9" s="114">
        <f>CD7-CD8</f>
        <v/>
      </c>
      <c r="CE9" s="114">
        <f>CE7-CE8</f>
        <v/>
      </c>
      <c r="CF9" s="114">
        <f>CF7-CF8</f>
        <v/>
      </c>
      <c r="CG9" s="114">
        <f>CG7-CG8</f>
        <v/>
      </c>
      <c r="CH9" s="114">
        <f>CH7-CH8</f>
        <v/>
      </c>
      <c r="CI9" s="114">
        <f>CI7-CI8</f>
        <v/>
      </c>
      <c r="CJ9" s="114">
        <f>CJ7-CJ8</f>
        <v/>
      </c>
      <c r="CK9" s="114">
        <f>CK7-CK8</f>
        <v/>
      </c>
      <c r="CL9" s="114">
        <f>CL7-CL8</f>
        <v/>
      </c>
      <c r="CM9" s="114">
        <f>CM7-CM8</f>
        <v/>
      </c>
      <c r="CN9" s="114">
        <f>CN7-CN8</f>
        <v/>
      </c>
      <c r="CO9" s="114">
        <f>CO7-CO8</f>
        <v/>
      </c>
      <c r="CP9" s="114">
        <f>CP7-CP8</f>
        <v/>
      </c>
      <c r="CQ9" s="114">
        <f>CQ7-CQ8</f>
        <v/>
      </c>
      <c r="CR9" s="114">
        <f>CR7-CR8</f>
        <v/>
      </c>
      <c r="CS9" s="114">
        <f>CS7-CS8</f>
        <v/>
      </c>
      <c r="CT9" s="114">
        <f>CT7-CT8</f>
        <v/>
      </c>
      <c r="CU9" s="114">
        <f>CU7-CU8</f>
        <v/>
      </c>
      <c r="CV9" s="114">
        <f>CV7-CV8</f>
        <v/>
      </c>
      <c r="CW9" s="114">
        <f>CW7-CW8</f>
        <v/>
      </c>
      <c r="CX9" s="114">
        <f>CX7-CX8</f>
        <v/>
      </c>
      <c r="CY9" s="114">
        <f>CY7-CY8</f>
        <v/>
      </c>
      <c r="CZ9" s="114">
        <f>CZ7-CZ8</f>
        <v/>
      </c>
      <c r="DA9" s="114">
        <f>DA7-DA8</f>
        <v/>
      </c>
      <c r="DB9" s="114">
        <f>DB7-DB8</f>
        <v/>
      </c>
      <c r="DC9" s="114">
        <f>DC7-DC8</f>
        <v/>
      </c>
      <c r="DD9" s="114">
        <f>DD7-DD8</f>
        <v/>
      </c>
      <c r="DE9" s="114">
        <f>DE7-DE8</f>
        <v/>
      </c>
      <c r="DF9" s="114">
        <f>DF7-DF8</f>
        <v/>
      </c>
      <c r="DG9" s="114">
        <f>DG7-DG8</f>
        <v/>
      </c>
      <c r="DH9" s="114">
        <f>DH7-DH8</f>
        <v/>
      </c>
    </row>
    <row r="10">
      <c r="A10" s="43" t="n"/>
      <c r="B10" s="76" t="n"/>
      <c r="C10" s="76" t="n"/>
      <c r="D10" s="146" t="n"/>
      <c r="E10" s="76" t="n"/>
      <c r="F10" s="76" t="n"/>
      <c r="G10" s="76" t="n"/>
      <c r="H10" s="76" t="n"/>
      <c r="I10" s="76" t="n"/>
      <c r="J10" s="76" t="n"/>
      <c r="K10" s="76" t="n"/>
      <c r="L10" s="76" t="n"/>
      <c r="M10" s="76" t="n"/>
      <c r="N10" s="76" t="n"/>
      <c r="O10" s="76" t="n"/>
      <c r="P10" s="76" t="n"/>
      <c r="Q10" s="76" t="n"/>
      <c r="R10" s="76" t="n"/>
      <c r="S10" s="76" t="n"/>
      <c r="T10" s="76" t="n"/>
      <c r="U10" s="76" t="n"/>
      <c r="V10" s="76" t="n"/>
      <c r="W10" s="76" t="n"/>
      <c r="X10" s="76" t="n"/>
      <c r="Y10" s="76" t="n"/>
      <c r="Z10" s="76" t="n"/>
      <c r="AA10" s="76" t="n"/>
      <c r="AB10" s="76" t="n"/>
      <c r="AC10" s="76" t="n"/>
      <c r="AD10" s="76" t="n"/>
      <c r="AE10" s="76" t="n"/>
      <c r="AF10" s="76" t="n"/>
      <c r="AG10" s="76" t="n"/>
      <c r="AH10" s="76" t="n"/>
      <c r="AI10" s="76" t="n"/>
      <c r="AJ10" s="76" t="n"/>
      <c r="AK10" s="76" t="n"/>
      <c r="AL10" s="76" t="n"/>
      <c r="AM10" s="76" t="n"/>
      <c r="AN10" s="76" t="n"/>
      <c r="AO10" s="76" t="n"/>
      <c r="AP10" s="147" t="n"/>
      <c r="AQ10" s="147" t="n"/>
      <c r="AR10" s="147" t="n"/>
      <c r="AS10" s="147" t="n"/>
      <c r="AT10" s="147" t="n"/>
      <c r="AU10" s="147" t="n"/>
      <c r="AV10" s="147" t="n"/>
      <c r="AW10" s="147" t="n"/>
      <c r="AX10" s="147" t="n"/>
      <c r="AY10" s="147" t="n"/>
      <c r="AZ10" s="147" t="n"/>
      <c r="BA10" s="147" t="n"/>
      <c r="BB10" s="147" t="n"/>
      <c r="BC10" s="147" t="n"/>
      <c r="BD10" s="147" t="n"/>
      <c r="BE10" s="147" t="n"/>
      <c r="BF10" s="147" t="n"/>
      <c r="BG10" s="147" t="n"/>
      <c r="BH10" s="147" t="n"/>
      <c r="BI10" s="147" t="n"/>
      <c r="BJ10" s="147" t="n"/>
      <c r="BK10" s="147" t="n"/>
      <c r="BL10" s="147" t="n"/>
      <c r="BM10" s="147" t="n"/>
      <c r="BN10" s="147" t="n"/>
      <c r="BO10" s="147" t="n"/>
      <c r="BP10" s="147" t="n"/>
      <c r="BQ10" s="147" t="n"/>
      <c r="BR10" s="147" t="n"/>
      <c r="BS10" s="147" t="n"/>
      <c r="BT10" s="147" t="n"/>
      <c r="BU10" s="147" t="n"/>
      <c r="BV10" s="147" t="n"/>
      <c r="BW10" s="147" t="n"/>
      <c r="BX10" s="147" t="n"/>
      <c r="BY10" s="147" t="n"/>
      <c r="BZ10" s="147" t="n"/>
      <c r="CA10" s="147" t="n"/>
      <c r="CB10" s="147" t="n"/>
      <c r="CC10" s="147" t="n"/>
      <c r="CD10" s="147" t="n"/>
      <c r="CE10" s="147" t="n"/>
      <c r="CF10" s="147" t="n"/>
      <c r="CG10" s="147" t="n"/>
      <c r="CH10" s="147" t="n"/>
      <c r="CI10" s="147" t="n"/>
      <c r="CJ10" s="147" t="n"/>
      <c r="CK10" s="147" t="n"/>
      <c r="CL10" s="147" t="n"/>
      <c r="CM10" s="147" t="n"/>
      <c r="CN10" s="147" t="n"/>
      <c r="CO10" s="147" t="n"/>
      <c r="CP10" s="147" t="n"/>
      <c r="CQ10" s="147" t="n"/>
      <c r="CR10" s="147" t="n"/>
      <c r="CS10" s="147" t="n"/>
      <c r="CT10" s="147" t="n"/>
      <c r="CU10" s="147" t="n"/>
      <c r="CV10" s="147" t="n"/>
      <c r="CW10" s="147" t="n"/>
      <c r="CX10" s="147" t="n"/>
      <c r="CY10" s="147" t="n"/>
      <c r="CZ10" s="147" t="n"/>
      <c r="DA10" s="147" t="n"/>
      <c r="DB10" s="147" t="n"/>
      <c r="DC10" s="147" t="n"/>
      <c r="DD10" s="147" t="n"/>
      <c r="DE10" s="147" t="n"/>
      <c r="DF10" s="147" t="n"/>
      <c r="DG10" s="147" t="n"/>
      <c r="DH10" s="147" t="n"/>
    </row>
    <row r="11">
      <c r="A11" s="100" t="inlineStr">
        <is>
          <t>借入先2</t>
        </is>
      </c>
      <c r="B11" s="243" t="n"/>
      <c r="C11" s="244" t="n"/>
      <c r="D11" s="245" t="n"/>
      <c r="E11" s="105">
        <f>E14</f>
        <v/>
      </c>
      <c r="F11" s="105">
        <f>F14</f>
        <v/>
      </c>
      <c r="G11" s="105">
        <f>G14</f>
        <v/>
      </c>
      <c r="H11" s="105">
        <f>H14</f>
        <v/>
      </c>
      <c r="I11" s="105">
        <f>I14</f>
        <v/>
      </c>
      <c r="J11" s="105">
        <f>J14</f>
        <v/>
      </c>
      <c r="K11" s="105">
        <f>K14</f>
        <v/>
      </c>
      <c r="L11" s="105">
        <f>L14</f>
        <v/>
      </c>
      <c r="M11" s="105">
        <f>M14</f>
        <v/>
      </c>
      <c r="N11" s="105">
        <f>N14</f>
        <v/>
      </c>
      <c r="O11" s="105">
        <f>O14</f>
        <v/>
      </c>
      <c r="P11" s="106">
        <f>P14</f>
        <v/>
      </c>
      <c r="Q11" s="106">
        <f>Q14</f>
        <v/>
      </c>
      <c r="R11" s="106">
        <f>R14</f>
        <v/>
      </c>
      <c r="S11" s="106">
        <f>S14</f>
        <v/>
      </c>
      <c r="T11" s="106">
        <f>T14</f>
        <v/>
      </c>
      <c r="U11" s="106">
        <f>U14</f>
        <v/>
      </c>
      <c r="V11" s="106">
        <f>V14</f>
        <v/>
      </c>
      <c r="W11" s="106">
        <f>W14</f>
        <v/>
      </c>
      <c r="X11" s="106">
        <f>X14</f>
        <v/>
      </c>
      <c r="Y11" s="106">
        <f>Y14</f>
        <v/>
      </c>
      <c r="Z11" s="106">
        <f>Z14</f>
        <v/>
      </c>
      <c r="AA11" s="106">
        <f>AA14</f>
        <v/>
      </c>
      <c r="AB11" s="106">
        <f>AB14</f>
        <v/>
      </c>
      <c r="AC11" s="106">
        <f>AC14</f>
        <v/>
      </c>
      <c r="AD11" s="106">
        <f>AD14</f>
        <v/>
      </c>
      <c r="AE11" s="107">
        <f>AE14</f>
        <v/>
      </c>
      <c r="AF11" s="106">
        <f>AF14</f>
        <v/>
      </c>
      <c r="AG11" s="106">
        <f>AG14</f>
        <v/>
      </c>
      <c r="AH11" s="106">
        <f>AH14</f>
        <v/>
      </c>
      <c r="AI11" s="106">
        <f>AI14</f>
        <v/>
      </c>
      <c r="AJ11" s="106">
        <f>AJ14</f>
        <v/>
      </c>
      <c r="AK11" s="106">
        <f>AK14</f>
        <v/>
      </c>
      <c r="AL11" s="106">
        <f>AL14</f>
        <v/>
      </c>
      <c r="AM11" s="106">
        <f>AM14</f>
        <v/>
      </c>
      <c r="AN11" s="106">
        <f>AN14</f>
        <v/>
      </c>
      <c r="AO11" s="106">
        <f>AO14</f>
        <v/>
      </c>
      <c r="AP11" s="106">
        <f>AP14</f>
        <v/>
      </c>
      <c r="AQ11" s="106">
        <f>AQ14</f>
        <v/>
      </c>
      <c r="AR11" s="106">
        <f>AR14</f>
        <v/>
      </c>
      <c r="AS11" s="106">
        <f>AS14</f>
        <v/>
      </c>
      <c r="AT11" s="106">
        <f>AT14</f>
        <v/>
      </c>
      <c r="AU11" s="106">
        <f>AU14</f>
        <v/>
      </c>
      <c r="AV11" s="106">
        <f>AV14</f>
        <v/>
      </c>
      <c r="AW11" s="106">
        <f>AW14</f>
        <v/>
      </c>
      <c r="AX11" s="106">
        <f>AX14</f>
        <v/>
      </c>
      <c r="AY11" s="106">
        <f>AY14</f>
        <v/>
      </c>
      <c r="AZ11" s="106">
        <f>AZ14</f>
        <v/>
      </c>
      <c r="BA11" s="106">
        <f>BA14</f>
        <v/>
      </c>
      <c r="BB11" s="106">
        <f>BB14</f>
        <v/>
      </c>
      <c r="BC11" s="106">
        <f>BC14</f>
        <v/>
      </c>
      <c r="BD11" s="106">
        <f>BD14</f>
        <v/>
      </c>
      <c r="BE11" s="106">
        <f>BE14</f>
        <v/>
      </c>
      <c r="BF11" s="106">
        <f>BF14</f>
        <v/>
      </c>
      <c r="BG11" s="106">
        <f>BG14</f>
        <v/>
      </c>
      <c r="BH11" s="106">
        <f>BH14</f>
        <v/>
      </c>
      <c r="BI11" s="106">
        <f>BI14</f>
        <v/>
      </c>
      <c r="BJ11" s="106">
        <f>BJ14</f>
        <v/>
      </c>
      <c r="BK11" s="106">
        <f>BK14</f>
        <v/>
      </c>
      <c r="BL11" s="106">
        <f>BL14</f>
        <v/>
      </c>
      <c r="BM11" s="106">
        <f>BM14</f>
        <v/>
      </c>
      <c r="BN11" s="106">
        <f>BN14</f>
        <v/>
      </c>
      <c r="BO11" s="106">
        <f>BO14</f>
        <v/>
      </c>
      <c r="BP11" s="106">
        <f>BP14</f>
        <v/>
      </c>
      <c r="BQ11" s="106">
        <f>BQ14</f>
        <v/>
      </c>
      <c r="BR11" s="106">
        <f>BR14</f>
        <v/>
      </c>
      <c r="BS11" s="106">
        <f>BS14</f>
        <v/>
      </c>
      <c r="BT11" s="106">
        <f>BT14</f>
        <v/>
      </c>
      <c r="BU11" s="106">
        <f>BU14</f>
        <v/>
      </c>
      <c r="BV11" s="106">
        <f>BV14</f>
        <v/>
      </c>
      <c r="BW11" s="106">
        <f>BW14</f>
        <v/>
      </c>
      <c r="BX11" s="106">
        <f>BX14</f>
        <v/>
      </c>
      <c r="BY11" s="106">
        <f>BY14</f>
        <v/>
      </c>
      <c r="BZ11" s="106">
        <f>BZ14</f>
        <v/>
      </c>
      <c r="CA11" s="106">
        <f>CA14</f>
        <v/>
      </c>
      <c r="CB11" s="106">
        <f>CB14</f>
        <v/>
      </c>
      <c r="CC11" s="106">
        <f>CC14</f>
        <v/>
      </c>
      <c r="CD11" s="106">
        <f>CD14</f>
        <v/>
      </c>
      <c r="CE11" s="106">
        <f>CE14</f>
        <v/>
      </c>
      <c r="CF11" s="106">
        <f>CF14</f>
        <v/>
      </c>
      <c r="CG11" s="106">
        <f>CG14</f>
        <v/>
      </c>
      <c r="CH11" s="106">
        <f>CH14</f>
        <v/>
      </c>
      <c r="CI11" s="106">
        <f>CI14</f>
        <v/>
      </c>
      <c r="CJ11" s="106">
        <f>CJ14</f>
        <v/>
      </c>
      <c r="CK11" s="106">
        <f>CK14</f>
        <v/>
      </c>
      <c r="CL11" s="106">
        <f>CL14</f>
        <v/>
      </c>
      <c r="CM11" s="106">
        <f>CM14</f>
        <v/>
      </c>
      <c r="CN11" s="106">
        <f>CN14</f>
        <v/>
      </c>
      <c r="CO11" s="106">
        <f>CO14</f>
        <v/>
      </c>
      <c r="CP11" s="106">
        <f>CP14</f>
        <v/>
      </c>
      <c r="CQ11" s="106">
        <f>CQ14</f>
        <v/>
      </c>
      <c r="CR11" s="106">
        <f>CR14</f>
        <v/>
      </c>
      <c r="CS11" s="106">
        <f>CS14</f>
        <v/>
      </c>
      <c r="CT11" s="106">
        <f>CT14</f>
        <v/>
      </c>
      <c r="CU11" s="106">
        <f>CU14</f>
        <v/>
      </c>
      <c r="CV11" s="106">
        <f>CV14</f>
        <v/>
      </c>
      <c r="CW11" s="106">
        <f>CW14</f>
        <v/>
      </c>
      <c r="CX11" s="106">
        <f>CX14</f>
        <v/>
      </c>
      <c r="CY11" s="106">
        <f>CY14</f>
        <v/>
      </c>
      <c r="CZ11" s="106">
        <f>CZ14</f>
        <v/>
      </c>
      <c r="DA11" s="106">
        <f>DA14</f>
        <v/>
      </c>
      <c r="DB11" s="106">
        <f>DB14</f>
        <v/>
      </c>
      <c r="DC11" s="106">
        <f>DC14</f>
        <v/>
      </c>
      <c r="DD11" s="106">
        <f>DD14</f>
        <v/>
      </c>
      <c r="DE11" s="106">
        <f>DE14</f>
        <v/>
      </c>
      <c r="DF11" s="106">
        <f>DF14</f>
        <v/>
      </c>
      <c r="DG11" s="106">
        <f>DG14</f>
        <v/>
      </c>
      <c r="DH11" s="106">
        <f>DH14</f>
        <v/>
      </c>
    </row>
    <row r="12">
      <c r="A12" s="110" t="inlineStr">
        <is>
          <t>当月発生利息</t>
        </is>
      </c>
      <c r="B12" s="111" t="n"/>
      <c r="C12" s="111" t="n"/>
      <c r="D12" s="112" t="n"/>
      <c r="E12" s="111" t="n"/>
      <c r="F12" s="113">
        <f>E14*$C11/12</f>
        <v/>
      </c>
      <c r="G12" s="113">
        <f>F14*$C11/12</f>
        <v/>
      </c>
      <c r="H12" s="113">
        <f>G14*$C11/12</f>
        <v/>
      </c>
      <c r="I12" s="113">
        <f>H14*$C11/12</f>
        <v/>
      </c>
      <c r="J12" s="113">
        <f>I14*$C11/12</f>
        <v/>
      </c>
      <c r="K12" s="113">
        <f>J14*$C11/12</f>
        <v/>
      </c>
      <c r="L12" s="113">
        <f>K14*$C11/12</f>
        <v/>
      </c>
      <c r="M12" s="113">
        <f>L14*$C11/12</f>
        <v/>
      </c>
      <c r="N12" s="113">
        <f>M14*$C11/12</f>
        <v/>
      </c>
      <c r="O12" s="113">
        <f>N14*$C11/12</f>
        <v/>
      </c>
      <c r="P12" s="114">
        <f>O14*$C11/12</f>
        <v/>
      </c>
      <c r="Q12" s="114">
        <f>P14*$C11/12</f>
        <v/>
      </c>
      <c r="R12" s="114">
        <f>Q14*$C11/12</f>
        <v/>
      </c>
      <c r="S12" s="114">
        <f>R14*$C11/12</f>
        <v/>
      </c>
      <c r="T12" s="114">
        <f>S14*$C11/12</f>
        <v/>
      </c>
      <c r="U12" s="114">
        <f>T14*$C11/12</f>
        <v/>
      </c>
      <c r="V12" s="114">
        <f>U14*$C11/12</f>
        <v/>
      </c>
      <c r="W12" s="114">
        <f>V14*$C11/12</f>
        <v/>
      </c>
      <c r="X12" s="114">
        <f>W14*$C11/12</f>
        <v/>
      </c>
      <c r="Y12" s="114">
        <f>X14*$C11/12</f>
        <v/>
      </c>
      <c r="Z12" s="114">
        <f>Y14*$C11/12</f>
        <v/>
      </c>
      <c r="AA12" s="114">
        <f>Z14*$C11/12</f>
        <v/>
      </c>
      <c r="AB12" s="114">
        <f>AA14*$C11/12</f>
        <v/>
      </c>
      <c r="AC12" s="114">
        <f>AB14*$C11/12</f>
        <v/>
      </c>
      <c r="AD12" s="114">
        <f>AC14*$C11/12</f>
        <v/>
      </c>
      <c r="AE12" s="114">
        <f>AD14*$C11/12</f>
        <v/>
      </c>
      <c r="AF12" s="114">
        <f>AE14*$C11/12</f>
        <v/>
      </c>
      <c r="AG12" s="114">
        <f>AF14*$C11/12</f>
        <v/>
      </c>
      <c r="AH12" s="114">
        <f>AG14*$C11/12</f>
        <v/>
      </c>
      <c r="AI12" s="114">
        <f>AH14*$C11/12</f>
        <v/>
      </c>
      <c r="AJ12" s="114">
        <f>AI14*$C11/12</f>
        <v/>
      </c>
      <c r="AK12" s="114">
        <f>AJ14*$C11/12</f>
        <v/>
      </c>
      <c r="AL12" s="114">
        <f>AK14*$C11/12</f>
        <v/>
      </c>
      <c r="AM12" s="114">
        <f>AL14*$C11/12</f>
        <v/>
      </c>
      <c r="AN12" s="114">
        <f>AM14*$C11/12</f>
        <v/>
      </c>
      <c r="AO12" s="114">
        <f>AN14*$C11/12</f>
        <v/>
      </c>
      <c r="AP12" s="114">
        <f>AO14*$C11/12</f>
        <v/>
      </c>
      <c r="AQ12" s="114">
        <f>AP14*$C11/12</f>
        <v/>
      </c>
      <c r="AR12" s="114">
        <f>AQ14*$C11/12</f>
        <v/>
      </c>
      <c r="AS12" s="114">
        <f>AR14*$C11/12</f>
        <v/>
      </c>
      <c r="AT12" s="114">
        <f>AS14*$C11/12</f>
        <v/>
      </c>
      <c r="AU12" s="114">
        <f>AT14*$C11/12</f>
        <v/>
      </c>
      <c r="AV12" s="114">
        <f>AU14*$C11/12</f>
        <v/>
      </c>
      <c r="AW12" s="114">
        <f>AV14*$C11/12</f>
        <v/>
      </c>
      <c r="AX12" s="114">
        <f>AW14*$C11/12</f>
        <v/>
      </c>
      <c r="AY12" s="114">
        <f>AX14*$C11/12</f>
        <v/>
      </c>
      <c r="AZ12" s="114">
        <f>AY14*$C11/12</f>
        <v/>
      </c>
      <c r="BA12" s="114">
        <f>AZ14*$C11/12</f>
        <v/>
      </c>
      <c r="BB12" s="114">
        <f>BA14*$C11/12</f>
        <v/>
      </c>
      <c r="BC12" s="114">
        <f>BB14*$C11/12</f>
        <v/>
      </c>
      <c r="BD12" s="114">
        <f>BC14*$C11/12</f>
        <v/>
      </c>
      <c r="BE12" s="114">
        <f>BD14*$C11/12</f>
        <v/>
      </c>
      <c r="BF12" s="114">
        <f>BE14*$C11/12</f>
        <v/>
      </c>
      <c r="BG12" s="114">
        <f>BF14*$C11/12</f>
        <v/>
      </c>
      <c r="BH12" s="114">
        <f>BG14*$C11/12</f>
        <v/>
      </c>
      <c r="BI12" s="114">
        <f>BH14*$C11/12</f>
        <v/>
      </c>
      <c r="BJ12" s="114">
        <f>BI14*$C11/12</f>
        <v/>
      </c>
      <c r="BK12" s="114">
        <f>BJ14*$C11/12</f>
        <v/>
      </c>
      <c r="BL12" s="114">
        <f>BK14*$C11/12</f>
        <v/>
      </c>
      <c r="BM12" s="114">
        <f>BL14*$C11/12</f>
        <v/>
      </c>
      <c r="BN12" s="114">
        <f>BM14*$C11/12</f>
        <v/>
      </c>
      <c r="BO12" s="114">
        <f>BN14*$C11/12</f>
        <v/>
      </c>
      <c r="BP12" s="114">
        <f>BO14*$C11/12</f>
        <v/>
      </c>
      <c r="BQ12" s="114">
        <f>BP14*$C11/12</f>
        <v/>
      </c>
      <c r="BR12" s="114">
        <f>BQ14*$C11/12</f>
        <v/>
      </c>
      <c r="BS12" s="114">
        <f>BR14*$C11/12</f>
        <v/>
      </c>
      <c r="BT12" s="114">
        <f>BS14*$C11/12</f>
        <v/>
      </c>
      <c r="BU12" s="114">
        <f>BT14*$C11/12</f>
        <v/>
      </c>
      <c r="BV12" s="114">
        <f>BU14*$C11/12</f>
        <v/>
      </c>
      <c r="BW12" s="114">
        <f>BV14*$C11/12</f>
        <v/>
      </c>
      <c r="BX12" s="114">
        <f>BW14*$C11/12</f>
        <v/>
      </c>
      <c r="BY12" s="114">
        <f>BX14*$C11/12</f>
        <v/>
      </c>
      <c r="BZ12" s="114">
        <f>BY14*$C11/12</f>
        <v/>
      </c>
      <c r="CA12" s="114">
        <f>BZ14*$C11/12</f>
        <v/>
      </c>
      <c r="CB12" s="114">
        <f>CA14*$C11/12</f>
        <v/>
      </c>
      <c r="CC12" s="114">
        <f>CB14*$C11/12</f>
        <v/>
      </c>
      <c r="CD12" s="114">
        <f>CC14*$C11/12</f>
        <v/>
      </c>
      <c r="CE12" s="114">
        <f>CD14*$C11/12</f>
        <v/>
      </c>
      <c r="CF12" s="114">
        <f>CE14*$C11/12</f>
        <v/>
      </c>
      <c r="CG12" s="114">
        <f>CF14*$C11/12</f>
        <v/>
      </c>
      <c r="CH12" s="114">
        <f>CG14*$C11/12</f>
        <v/>
      </c>
      <c r="CI12" s="114">
        <f>CH14*$C11/12</f>
        <v/>
      </c>
      <c r="CJ12" s="114">
        <f>CI14*$C11/12</f>
        <v/>
      </c>
      <c r="CK12" s="114">
        <f>CJ14*$C11/12</f>
        <v/>
      </c>
      <c r="CL12" s="114">
        <f>CK14*$C12/12</f>
        <v/>
      </c>
      <c r="CM12" s="114">
        <f>CL14*$C12/12</f>
        <v/>
      </c>
      <c r="CN12" s="114">
        <f>CM14*$C12/12</f>
        <v/>
      </c>
      <c r="CO12" s="114">
        <f>CN14*$C12/12</f>
        <v/>
      </c>
      <c r="CP12" s="114">
        <f>CO14*$C12/12</f>
        <v/>
      </c>
      <c r="CQ12" s="114">
        <f>CP14*$C12/12</f>
        <v/>
      </c>
      <c r="CR12" s="114">
        <f>CQ14*$C12/12</f>
        <v/>
      </c>
      <c r="CS12" s="114">
        <f>CR14*$C12/12</f>
        <v/>
      </c>
      <c r="CT12" s="114">
        <f>CS14*$C12/12</f>
        <v/>
      </c>
      <c r="CU12" s="114">
        <f>CT14*$C12/12</f>
        <v/>
      </c>
      <c r="CV12" s="114">
        <f>CU14*$C12/12</f>
        <v/>
      </c>
      <c r="CW12" s="114">
        <f>CV14*$C12/12</f>
        <v/>
      </c>
      <c r="CX12" s="114">
        <f>CW14*$C12/12</f>
        <v/>
      </c>
      <c r="CY12" s="114">
        <f>CX14*$C12/12</f>
        <v/>
      </c>
      <c r="CZ12" s="114">
        <f>CY14*$C12/12</f>
        <v/>
      </c>
      <c r="DA12" s="114">
        <f>CZ14*$C12/12</f>
        <v/>
      </c>
      <c r="DB12" s="114">
        <f>DA14*$C12/12</f>
        <v/>
      </c>
      <c r="DC12" s="114">
        <f>DB14*$C12/12</f>
        <v/>
      </c>
      <c r="DD12" s="114">
        <f>DC14*$C12/12</f>
        <v/>
      </c>
      <c r="DE12" s="114">
        <f>DD14*$C12/12</f>
        <v/>
      </c>
      <c r="DF12" s="114">
        <f>DE14*$C12/12</f>
        <v/>
      </c>
      <c r="DG12" s="114">
        <f>DF14*$C12/12</f>
        <v/>
      </c>
      <c r="DH12" s="114">
        <f>DG14*$C12/12</f>
        <v/>
      </c>
    </row>
    <row r="13">
      <c r="A13" s="115" t="inlineStr">
        <is>
          <t>当月返済額</t>
        </is>
      </c>
      <c r="B13" s="111" t="n"/>
      <c r="C13" s="111" t="n"/>
      <c r="D13" s="112" t="n"/>
      <c r="E13" s="116">
        <f>IFERROR(B11/12/D11,0)</f>
        <v/>
      </c>
      <c r="F13" s="113">
        <f>MIN(E14,E13)</f>
        <v/>
      </c>
      <c r="G13" s="113">
        <f>MIN(F14,F13)</f>
        <v/>
      </c>
      <c r="H13" s="113">
        <f>MIN(G14,G13)</f>
        <v/>
      </c>
      <c r="I13" s="113">
        <f>MIN(H14,H13)</f>
        <v/>
      </c>
      <c r="J13" s="113">
        <f>MIN(I14,I13)</f>
        <v/>
      </c>
      <c r="K13" s="113">
        <f>MIN(J14,J13)</f>
        <v/>
      </c>
      <c r="L13" s="113">
        <f>MIN(K14,K13)</f>
        <v/>
      </c>
      <c r="M13" s="113">
        <f>MIN(L14,L13)</f>
        <v/>
      </c>
      <c r="N13" s="113">
        <f>MIN(M14,M13)</f>
        <v/>
      </c>
      <c r="O13" s="113">
        <f>MIN(N14,N13)</f>
        <v/>
      </c>
      <c r="P13" s="114">
        <f>MIN(O14,O13)</f>
        <v/>
      </c>
      <c r="Q13" s="114">
        <f>MIN(P14,P13)</f>
        <v/>
      </c>
      <c r="R13" s="114">
        <f>MIN(Q14,Q13)</f>
        <v/>
      </c>
      <c r="S13" s="114">
        <f>MIN(R14,R13)</f>
        <v/>
      </c>
      <c r="T13" s="114">
        <f>MIN(S14,S13)</f>
        <v/>
      </c>
      <c r="U13" s="114">
        <f>MIN(T14,T13)</f>
        <v/>
      </c>
      <c r="V13" s="114">
        <f>MIN(U14,U13)</f>
        <v/>
      </c>
      <c r="W13" s="114">
        <f>MIN(V14,V13)</f>
        <v/>
      </c>
      <c r="X13" s="114">
        <f>MIN(W14,W13)</f>
        <v/>
      </c>
      <c r="Y13" s="114">
        <f>MIN(X14,X13)</f>
        <v/>
      </c>
      <c r="Z13" s="114">
        <f>MIN(Y14,Y13)</f>
        <v/>
      </c>
      <c r="AA13" s="114">
        <f>MIN(Z14,Z13)</f>
        <v/>
      </c>
      <c r="AB13" s="114">
        <f>MIN(AA14,AA13)</f>
        <v/>
      </c>
      <c r="AC13" s="114">
        <f>MIN(AB14,AB13)</f>
        <v/>
      </c>
      <c r="AD13" s="114">
        <f>MIN(AC14,AC13)</f>
        <v/>
      </c>
      <c r="AE13" s="114">
        <f>MIN(AD14,AD13)</f>
        <v/>
      </c>
      <c r="AF13" s="114">
        <f>MIN(AE14,AE13)</f>
        <v/>
      </c>
      <c r="AG13" s="114">
        <f>MIN(AF14,AF13)</f>
        <v/>
      </c>
      <c r="AH13" s="114">
        <f>MIN(AG14,AG13)</f>
        <v/>
      </c>
      <c r="AI13" s="114">
        <f>MIN(AH14,AH13)</f>
        <v/>
      </c>
      <c r="AJ13" s="114">
        <f>MIN(AI14,AI13)</f>
        <v/>
      </c>
      <c r="AK13" s="114">
        <f>MIN(AJ14,AJ13)</f>
        <v/>
      </c>
      <c r="AL13" s="114">
        <f>MIN(AK14,AK13)</f>
        <v/>
      </c>
      <c r="AM13" s="114">
        <f>MIN(AL14,AL13)</f>
        <v/>
      </c>
      <c r="AN13" s="114">
        <f>MIN(AM14,AM13)</f>
        <v/>
      </c>
      <c r="AO13" s="114">
        <f>MIN(AN14,AN13)</f>
        <v/>
      </c>
      <c r="AP13" s="114">
        <f>MIN(AO14,AO13)</f>
        <v/>
      </c>
      <c r="AQ13" s="114">
        <f>MIN(AP14,AP13)</f>
        <v/>
      </c>
      <c r="AR13" s="114">
        <f>MIN(AQ14,AQ13)</f>
        <v/>
      </c>
      <c r="AS13" s="114">
        <f>MIN(AR14,AR13)</f>
        <v/>
      </c>
      <c r="AT13" s="114">
        <f>MIN(AS14,AS13)</f>
        <v/>
      </c>
      <c r="AU13" s="114">
        <f>MIN(AT14,AT13)</f>
        <v/>
      </c>
      <c r="AV13" s="114">
        <f>MIN(AU14,AU13)</f>
        <v/>
      </c>
      <c r="AW13" s="114">
        <f>MIN(AV14,AV13)</f>
        <v/>
      </c>
      <c r="AX13" s="114">
        <f>MIN(AW14,AW13)</f>
        <v/>
      </c>
      <c r="AY13" s="114">
        <f>MIN(AX14,AX13)</f>
        <v/>
      </c>
      <c r="AZ13" s="114">
        <f>MIN(AY14,AY13)</f>
        <v/>
      </c>
      <c r="BA13" s="114">
        <f>MIN(AZ14,AZ13)</f>
        <v/>
      </c>
      <c r="BB13" s="114">
        <f>MIN(BA14,BA13)</f>
        <v/>
      </c>
      <c r="BC13" s="114">
        <f>MIN(BB14,BB13)</f>
        <v/>
      </c>
      <c r="BD13" s="114">
        <f>MIN(BC14,BC13)</f>
        <v/>
      </c>
      <c r="BE13" s="114">
        <f>MIN(BD14,BD13)</f>
        <v/>
      </c>
      <c r="BF13" s="114">
        <f>MIN(BE14,BE13)</f>
        <v/>
      </c>
      <c r="BG13" s="114">
        <f>MIN(BF14,BF13)</f>
        <v/>
      </c>
      <c r="BH13" s="114">
        <f>MIN(BG14,BG13)</f>
        <v/>
      </c>
      <c r="BI13" s="114">
        <f>MIN(BH14,BH13)</f>
        <v/>
      </c>
      <c r="BJ13" s="114">
        <f>MIN(BI14,BI13)</f>
        <v/>
      </c>
      <c r="BK13" s="114">
        <f>MIN(BJ14,BJ13)</f>
        <v/>
      </c>
      <c r="BL13" s="114">
        <f>MIN(BK14,BK13)</f>
        <v/>
      </c>
      <c r="BM13" s="114">
        <f>MIN(BL14,BL13)</f>
        <v/>
      </c>
      <c r="BN13" s="114">
        <f>MIN(BM14,BM13)</f>
        <v/>
      </c>
      <c r="BO13" s="114">
        <f>MIN(BN14,BN13)</f>
        <v/>
      </c>
      <c r="BP13" s="114">
        <f>MIN(BO14,BO13)</f>
        <v/>
      </c>
      <c r="BQ13" s="114">
        <f>MIN(BP14,BP13)</f>
        <v/>
      </c>
      <c r="BR13" s="114">
        <f>MIN(BQ14,BQ13)</f>
        <v/>
      </c>
      <c r="BS13" s="114">
        <f>MIN(BR14,BR13)</f>
        <v/>
      </c>
      <c r="BT13" s="114">
        <f>MIN(BS14,BS13)</f>
        <v/>
      </c>
      <c r="BU13" s="114">
        <f>MIN(BT14,BT13)</f>
        <v/>
      </c>
      <c r="BV13" s="114">
        <f>MIN(BU14,BU13)</f>
        <v/>
      </c>
      <c r="BW13" s="114">
        <f>MIN(BV14,BV13)</f>
        <v/>
      </c>
      <c r="BX13" s="114">
        <f>MIN(BW14,BW13)</f>
        <v/>
      </c>
      <c r="BY13" s="114">
        <f>MIN(BX14,BX13)</f>
        <v/>
      </c>
      <c r="BZ13" s="114">
        <f>MIN(BY14,BY13)</f>
        <v/>
      </c>
      <c r="CA13" s="114">
        <f>MIN(BZ14,BZ13)</f>
        <v/>
      </c>
      <c r="CB13" s="114">
        <f>MIN(CA14,CA13)</f>
        <v/>
      </c>
      <c r="CC13" s="114">
        <f>MIN(CB14,CB13)</f>
        <v/>
      </c>
      <c r="CD13" s="114">
        <f>MIN(CC14,CC13)</f>
        <v/>
      </c>
      <c r="CE13" s="114">
        <f>MIN(CD14,CD13)</f>
        <v/>
      </c>
      <c r="CF13" s="114">
        <f>MIN(CE14,CE13)</f>
        <v/>
      </c>
      <c r="CG13" s="114">
        <f>MIN(CF14,CF13)</f>
        <v/>
      </c>
      <c r="CH13" s="114">
        <f>MIN(CG14,CG13)</f>
        <v/>
      </c>
      <c r="CI13" s="114">
        <f>MIN(CH14,CH13)</f>
        <v/>
      </c>
      <c r="CJ13" s="114">
        <f>MIN(CI14,CI13)</f>
        <v/>
      </c>
      <c r="CK13" s="114">
        <f>MIN(CJ14,CJ13)</f>
        <v/>
      </c>
      <c r="CL13" s="114">
        <f>MIN(CK14,CK13)</f>
        <v/>
      </c>
      <c r="CM13" s="114">
        <f>MIN(CL14,CL13)</f>
        <v/>
      </c>
      <c r="CN13" s="114">
        <f>MIN(CM14,CM13)</f>
        <v/>
      </c>
      <c r="CO13" s="114">
        <f>MIN(CN14,CN13)</f>
        <v/>
      </c>
      <c r="CP13" s="114">
        <f>MIN(CO14,CO13)</f>
        <v/>
      </c>
      <c r="CQ13" s="114">
        <f>MIN(CP14,CP13)</f>
        <v/>
      </c>
      <c r="CR13" s="114">
        <f>MIN(CQ14,CQ13)</f>
        <v/>
      </c>
      <c r="CS13" s="114">
        <f>MIN(CR14,CR13)</f>
        <v/>
      </c>
      <c r="CT13" s="114">
        <f>MIN(CS14,CS13)</f>
        <v/>
      </c>
      <c r="CU13" s="114">
        <f>MIN(CT14,CT13)</f>
        <v/>
      </c>
      <c r="CV13" s="114">
        <f>MIN(CU14,CU13)</f>
        <v/>
      </c>
      <c r="CW13" s="114">
        <f>MIN(CV14,CV13)</f>
        <v/>
      </c>
      <c r="CX13" s="114">
        <f>MIN(CW14,CW13)</f>
        <v/>
      </c>
      <c r="CY13" s="114">
        <f>MIN(CX14,CX13)</f>
        <v/>
      </c>
      <c r="CZ13" s="114">
        <f>MIN(CY14,CY13)</f>
        <v/>
      </c>
      <c r="DA13" s="114">
        <f>MIN(CZ14,CZ13)</f>
        <v/>
      </c>
      <c r="DB13" s="114">
        <f>MIN(DA14,DA13)</f>
        <v/>
      </c>
      <c r="DC13" s="114">
        <f>MIN(DB14,DB13)</f>
        <v/>
      </c>
      <c r="DD13" s="114">
        <f>MIN(DC14,DC13)</f>
        <v/>
      </c>
      <c r="DE13" s="114">
        <f>MIN(DD14,DD13)</f>
        <v/>
      </c>
      <c r="DF13" s="114">
        <f>MIN(DE14,DE13)</f>
        <v/>
      </c>
      <c r="DG13" s="114">
        <f>MIN(DF14,DF13)</f>
        <v/>
      </c>
      <c r="DH13" s="114">
        <f>MIN(DG14,DG13)</f>
        <v/>
      </c>
    </row>
    <row r="14">
      <c r="A14" s="110" t="inlineStr">
        <is>
          <t>月末残額</t>
        </is>
      </c>
      <c r="B14" s="111" t="n"/>
      <c r="C14" s="111" t="n"/>
      <c r="D14" s="112" t="n"/>
      <c r="E14" s="116">
        <f>B11</f>
        <v/>
      </c>
      <c r="F14" s="113">
        <f>MAX(E14-F13,0)</f>
        <v/>
      </c>
      <c r="G14" s="113">
        <f>MAX(F14-G13,0)</f>
        <v/>
      </c>
      <c r="H14" s="113">
        <f>MAX(G14-H13,0)</f>
        <v/>
      </c>
      <c r="I14" s="113">
        <f>MAX(H14-I13,0)</f>
        <v/>
      </c>
      <c r="J14" s="113">
        <f>MAX(I14-J13,0)</f>
        <v/>
      </c>
      <c r="K14" s="113">
        <f>MAX(J14-K13,0)</f>
        <v/>
      </c>
      <c r="L14" s="113">
        <f>MAX(K14-L13,0)</f>
        <v/>
      </c>
      <c r="M14" s="113">
        <f>MAX(L14-M13,0)</f>
        <v/>
      </c>
      <c r="N14" s="113">
        <f>MAX(M14-N13,0)</f>
        <v/>
      </c>
      <c r="O14" s="113">
        <f>MAX(N14-O13,0)</f>
        <v/>
      </c>
      <c r="P14" s="114">
        <f>MAX(O14-P13,0)</f>
        <v/>
      </c>
      <c r="Q14" s="114">
        <f>MAX(P14-Q13,0)</f>
        <v/>
      </c>
      <c r="R14" s="114">
        <f>MAX(Q14-R13,0)</f>
        <v/>
      </c>
      <c r="S14" s="114">
        <f>MAX(R14-S13,0)</f>
        <v/>
      </c>
      <c r="T14" s="114">
        <f>MAX(S14-T13,0)</f>
        <v/>
      </c>
      <c r="U14" s="114">
        <f>MAX(T14-U13,0)</f>
        <v/>
      </c>
      <c r="V14" s="114">
        <f>MAX(U14-V13,0)</f>
        <v/>
      </c>
      <c r="W14" s="114">
        <f>MAX(V14-W13,0)</f>
        <v/>
      </c>
      <c r="X14" s="114">
        <f>MAX(W14-X13,0)</f>
        <v/>
      </c>
      <c r="Y14" s="114">
        <f>MAX(X14-Y13,0)</f>
        <v/>
      </c>
      <c r="Z14" s="114">
        <f>MAX(Y14-Z13,0)</f>
        <v/>
      </c>
      <c r="AA14" s="114">
        <f>MAX(Z14-AA13,0)</f>
        <v/>
      </c>
      <c r="AB14" s="114">
        <f>MAX(AA14-AB13,0)</f>
        <v/>
      </c>
      <c r="AC14" s="114">
        <f>MAX(AB14-AC13,0)</f>
        <v/>
      </c>
      <c r="AD14" s="114">
        <f>MAX(AC14-AD13,0)</f>
        <v/>
      </c>
      <c r="AE14" s="114">
        <f>MAX(AD14-AE13,0)</f>
        <v/>
      </c>
      <c r="AF14" s="114">
        <f>MAX(AE14-AF13,0)</f>
        <v/>
      </c>
      <c r="AG14" s="114">
        <f>MAX(AF14-AG13,0)</f>
        <v/>
      </c>
      <c r="AH14" s="114">
        <f>MAX(AG14-AH13,0)</f>
        <v/>
      </c>
      <c r="AI14" s="114">
        <f>MAX(AH14-AI13,0)</f>
        <v/>
      </c>
      <c r="AJ14" s="114">
        <f>MAX(AI14-AJ13,0)</f>
        <v/>
      </c>
      <c r="AK14" s="114">
        <f>MAX(AJ14-AK13,0)</f>
        <v/>
      </c>
      <c r="AL14" s="114">
        <f>MAX(AK14-AL13,0)</f>
        <v/>
      </c>
      <c r="AM14" s="114">
        <f>MAX(AL14-AM13,0)</f>
        <v/>
      </c>
      <c r="AN14" s="114">
        <f>MAX(AM14-AN13,0)</f>
        <v/>
      </c>
      <c r="AO14" s="114">
        <f>MAX(AN14-AO13,0)</f>
        <v/>
      </c>
      <c r="AP14" s="114">
        <f>MAX(AO14-AP13,0)</f>
        <v/>
      </c>
      <c r="AQ14" s="114">
        <f>MAX(AP14-AQ13,0)</f>
        <v/>
      </c>
      <c r="AR14" s="114">
        <f>MAX(AQ14-AR13,0)</f>
        <v/>
      </c>
      <c r="AS14" s="114">
        <f>MAX(AR14-AS13,0)</f>
        <v/>
      </c>
      <c r="AT14" s="114">
        <f>MAX(AS14-AT13,0)</f>
        <v/>
      </c>
      <c r="AU14" s="114">
        <f>MAX(AT14-AU13,0)</f>
        <v/>
      </c>
      <c r="AV14" s="114">
        <f>MAX(AU14-AV13,0)</f>
        <v/>
      </c>
      <c r="AW14" s="114">
        <f>MAX(AV14-AW13,0)</f>
        <v/>
      </c>
      <c r="AX14" s="114">
        <f>MAX(AW14-AX13,0)</f>
        <v/>
      </c>
      <c r="AY14" s="114">
        <f>MAX(AX14-AY13,0)</f>
        <v/>
      </c>
      <c r="AZ14" s="114">
        <f>MAX(AY14-AZ13,0)</f>
        <v/>
      </c>
      <c r="BA14" s="114">
        <f>MAX(AZ14-BA13,0)</f>
        <v/>
      </c>
      <c r="BB14" s="114">
        <f>MAX(BA14-BB13,0)</f>
        <v/>
      </c>
      <c r="BC14" s="114">
        <f>MAX(BB14-BC13,0)</f>
        <v/>
      </c>
      <c r="BD14" s="114">
        <f>MAX(BC14-BD13,0)</f>
        <v/>
      </c>
      <c r="BE14" s="114">
        <f>MAX(BD14-BE13,0)</f>
        <v/>
      </c>
      <c r="BF14" s="114">
        <f>MAX(BE14-BF13,0)</f>
        <v/>
      </c>
      <c r="BG14" s="114">
        <f>MAX(BF14-BG13,0)</f>
        <v/>
      </c>
      <c r="BH14" s="114">
        <f>MAX(BG14-BH13,0)</f>
        <v/>
      </c>
      <c r="BI14" s="114">
        <f>MAX(BH14-BI13,0)</f>
        <v/>
      </c>
      <c r="BJ14" s="114">
        <f>MAX(BI14-BJ13,0)</f>
        <v/>
      </c>
      <c r="BK14" s="114">
        <f>MAX(BJ14-BK13,0)</f>
        <v/>
      </c>
      <c r="BL14" s="114">
        <f>MAX(BK14-BL13,0)</f>
        <v/>
      </c>
      <c r="BM14" s="114">
        <f>MAX(BL14-BM13,0)</f>
        <v/>
      </c>
      <c r="BN14" s="114">
        <f>MAX(BM14-BN13,0)</f>
        <v/>
      </c>
      <c r="BO14" s="114">
        <f>MAX(BN14-BO13,0)</f>
        <v/>
      </c>
      <c r="BP14" s="114">
        <f>MAX(BO14-BP13,0)</f>
        <v/>
      </c>
      <c r="BQ14" s="114">
        <f>MAX(BP14-BQ13,0)</f>
        <v/>
      </c>
      <c r="BR14" s="114">
        <f>MAX(BQ14-BR13,0)</f>
        <v/>
      </c>
      <c r="BS14" s="114">
        <f>MAX(BR14-BS13,0)</f>
        <v/>
      </c>
      <c r="BT14" s="114">
        <f>MAX(BS14-BT13,0)</f>
        <v/>
      </c>
      <c r="BU14" s="114">
        <f>MAX(BT14-BU13,0)</f>
        <v/>
      </c>
      <c r="BV14" s="114">
        <f>MAX(BU14-BV13,0)</f>
        <v/>
      </c>
      <c r="BW14" s="114">
        <f>MAX(BV14-BW13,0)</f>
        <v/>
      </c>
      <c r="BX14" s="114">
        <f>MAX(BW14-BX13,0)</f>
        <v/>
      </c>
      <c r="BY14" s="114">
        <f>MAX(BX14-BY13,0)</f>
        <v/>
      </c>
      <c r="BZ14" s="114">
        <f>MAX(BY14-BZ13,0)</f>
        <v/>
      </c>
      <c r="CA14" s="114">
        <f>MAX(BZ14-CA13,0)</f>
        <v/>
      </c>
      <c r="CB14" s="114">
        <f>MAX(CA14-CB13,0)</f>
        <v/>
      </c>
      <c r="CC14" s="114">
        <f>MAX(CB14-CC13,0)</f>
        <v/>
      </c>
      <c r="CD14" s="114">
        <f>MAX(CC14-CD13,0)</f>
        <v/>
      </c>
      <c r="CE14" s="114">
        <f>MAX(CD14-CE13,0)</f>
        <v/>
      </c>
      <c r="CF14" s="114">
        <f>MAX(CE14-CF13,0)</f>
        <v/>
      </c>
      <c r="CG14" s="114">
        <f>MAX(CF14-CG13,0)</f>
        <v/>
      </c>
      <c r="CH14" s="114">
        <f>MAX(CG14-CH13,0)</f>
        <v/>
      </c>
      <c r="CI14" s="114">
        <f>MAX(CH14-CI13,0)</f>
        <v/>
      </c>
      <c r="CJ14" s="114">
        <f>MAX(CI14-CJ13,0)</f>
        <v/>
      </c>
      <c r="CK14" s="114">
        <f>MAX(CJ14-CK13,0)</f>
        <v/>
      </c>
      <c r="CL14" s="114">
        <f>MAX(CK14-CL13,0)</f>
        <v/>
      </c>
      <c r="CM14" s="114">
        <f>MAX(CL14-CM13,0)</f>
        <v/>
      </c>
      <c r="CN14" s="114">
        <f>MAX(CM14-CN13,0)</f>
        <v/>
      </c>
      <c r="CO14" s="114">
        <f>MAX(CN14-CO13,0)</f>
        <v/>
      </c>
      <c r="CP14" s="114">
        <f>MAX(CO14-CP13,0)</f>
        <v/>
      </c>
      <c r="CQ14" s="114">
        <f>MAX(CP14-CQ13,0)</f>
        <v/>
      </c>
      <c r="CR14" s="114">
        <f>MAX(CQ14-CR13,0)</f>
        <v/>
      </c>
      <c r="CS14" s="114">
        <f>MAX(CR14-CS13,0)</f>
        <v/>
      </c>
      <c r="CT14" s="114">
        <f>MAX(CS14-CT13,0)</f>
        <v/>
      </c>
      <c r="CU14" s="114">
        <f>MAX(CT14-CU13,0)</f>
        <v/>
      </c>
      <c r="CV14" s="114">
        <f>MAX(CU14-CV13,0)</f>
        <v/>
      </c>
      <c r="CW14" s="114">
        <f>MAX(CV14-CW13,0)</f>
        <v/>
      </c>
      <c r="CX14" s="114">
        <f>MAX(CW14-CX13,0)</f>
        <v/>
      </c>
      <c r="CY14" s="114">
        <f>MAX(CX14-CY13,0)</f>
        <v/>
      </c>
      <c r="CZ14" s="114">
        <f>MAX(CY14-CZ13,0)</f>
        <v/>
      </c>
      <c r="DA14" s="114">
        <f>MAX(CZ14-DA13,0)</f>
        <v/>
      </c>
      <c r="DB14" s="114">
        <f>MAX(DA14-DB13,0)</f>
        <v/>
      </c>
      <c r="DC14" s="114">
        <f>MAX(DB14-DC13,0)</f>
        <v/>
      </c>
      <c r="DD14" s="114">
        <f>MAX(DC14-DD13,0)</f>
        <v/>
      </c>
      <c r="DE14" s="114">
        <f>MAX(DD14-DE13,0)</f>
        <v/>
      </c>
      <c r="DF14" s="114">
        <f>MAX(DE14-DF13,0)</f>
        <v/>
      </c>
      <c r="DG14" s="114">
        <f>MAX(DF14-DG13,0)</f>
        <v/>
      </c>
      <c r="DH14" s="114">
        <f>MAX(DG14-DH13,0)</f>
        <v/>
      </c>
    </row>
    <row r="15">
      <c r="A15" s="127" t="inlineStr">
        <is>
          <t>1年内返済額</t>
        </is>
      </c>
      <c r="B15" s="111" t="n"/>
      <c r="C15" s="111" t="n"/>
      <c r="D15" s="112" t="n"/>
      <c r="E15" s="111" t="n"/>
      <c r="F15" s="111" t="n"/>
      <c r="G15" s="111" t="n"/>
      <c r="H15" s="111" t="n"/>
      <c r="I15" s="111" t="n"/>
      <c r="J15" s="111" t="n"/>
      <c r="K15" s="111" t="n"/>
      <c r="L15" s="111" t="n"/>
      <c r="M15" s="111" t="n"/>
      <c r="N15" s="111" t="n"/>
      <c r="O15" s="111" t="n"/>
      <c r="P15" s="114">
        <f>IF(P14=0,0,SUM(Q13:AB13))</f>
        <v/>
      </c>
      <c r="Q15" s="114">
        <f>IF(Q14=0,0,SUM(R13:AC13))</f>
        <v/>
      </c>
      <c r="R15" s="114">
        <f>IF(R14=0,0,SUM(S13:AD13))</f>
        <v/>
      </c>
      <c r="S15" s="114">
        <f>IF(S14=0,0,SUM(T13:AE13))</f>
        <v/>
      </c>
      <c r="T15" s="114">
        <f>IF(T14=0,0,SUM(U13:AF13))</f>
        <v/>
      </c>
      <c r="U15" s="114">
        <f>IF(U14=0,0,SUM(V13:AG13))</f>
        <v/>
      </c>
      <c r="V15" s="114">
        <f>IF(V14=0,0,SUM(W13:AH13))</f>
        <v/>
      </c>
      <c r="W15" s="114">
        <f>IF(W14=0,0,SUM(X13:AI13))</f>
        <v/>
      </c>
      <c r="X15" s="114">
        <f>IF(X14=0,0,SUM(Y13:AJ13))</f>
        <v/>
      </c>
      <c r="Y15" s="114">
        <f>IF(Y14=0,0,SUM(Z13:AK13))</f>
        <v/>
      </c>
      <c r="Z15" s="114">
        <f>IF(Z14=0,0,SUM(AA13:AL13))</f>
        <v/>
      </c>
      <c r="AA15" s="114">
        <f>IF(AA14=0,0,SUM(AB13:AM13))</f>
        <v/>
      </c>
      <c r="AB15" s="114">
        <f>IF(AB14=0,0,SUM(AC13:AN13))</f>
        <v/>
      </c>
      <c r="AC15" s="114">
        <f>IF(AC14=0,0,SUM(AD13:AO13))</f>
        <v/>
      </c>
      <c r="AD15" s="114">
        <f>IF(AD14=0,0,SUM(AE13:AP13))</f>
        <v/>
      </c>
      <c r="AE15" s="114">
        <f>IF(AE14=0,0,SUM(AF13:AQ13))</f>
        <v/>
      </c>
      <c r="AF15" s="114">
        <f>IF(AF14=0,0,SUM(AG13:AR13))</f>
        <v/>
      </c>
      <c r="AG15" s="114">
        <f>IF(AG14=0,0,SUM(AH13:AS13))</f>
        <v/>
      </c>
      <c r="AH15" s="114">
        <f>IF(AH14=0,0,SUM(AI13:AT13))</f>
        <v/>
      </c>
      <c r="AI15" s="114">
        <f>IF(AI14=0,0,SUM(AJ13:AU13))</f>
        <v/>
      </c>
      <c r="AJ15" s="114">
        <f>IF(AJ14=0,0,SUM(AK13:AV13))</f>
        <v/>
      </c>
      <c r="AK15" s="114">
        <f>IF(AK14=0,0,SUM(AL13:AW13))</f>
        <v/>
      </c>
      <c r="AL15" s="114">
        <f>IF(AL14=0,0,SUM(AM13:AX13))</f>
        <v/>
      </c>
      <c r="AM15" s="114">
        <f>IF(AM14=0,0,SUM(AN13:AY13))</f>
        <v/>
      </c>
      <c r="AN15" s="114">
        <f>IF(AN14=0,0,SUM(AO13:AZ13))</f>
        <v/>
      </c>
      <c r="AO15" s="114">
        <f>IF(AO14=0,0,SUM(AP13:BA13))</f>
        <v/>
      </c>
      <c r="AP15" s="114">
        <f>IF(AP14=0,0,SUM(AQ13:BB13))</f>
        <v/>
      </c>
      <c r="AQ15" s="114">
        <f>IF(AQ14=0,0,SUM(AR13:BC13))</f>
        <v/>
      </c>
      <c r="AR15" s="114">
        <f>IF(AR14=0,0,SUM(AS13:BD13))</f>
        <v/>
      </c>
      <c r="AS15" s="114">
        <f>IF(AS14=0,0,SUM(AT13:BE13))</f>
        <v/>
      </c>
      <c r="AT15" s="114">
        <f>IF(AT14=0,0,SUM(AU13:BF13))</f>
        <v/>
      </c>
      <c r="AU15" s="114">
        <f>IF(AU14=0,0,SUM(AV13:BG13))</f>
        <v/>
      </c>
      <c r="AV15" s="114">
        <f>IF(AV14=0,0,SUM(AW13:BH13))</f>
        <v/>
      </c>
      <c r="AW15" s="114">
        <f>IF(AW14=0,0,SUM(AX13:BI13))</f>
        <v/>
      </c>
      <c r="AX15" s="114">
        <f>IF(AX14=0,0,SUM(AY13:BJ13))</f>
        <v/>
      </c>
      <c r="AY15" s="114">
        <f>IF(AY14=0,0,SUM(AZ13:BK13))</f>
        <v/>
      </c>
      <c r="AZ15" s="114">
        <f>IF(AZ14=0,0,SUM(BA13:BL13))</f>
        <v/>
      </c>
      <c r="BA15" s="114">
        <f>IF(BA14=0,0,SUM(BB13:BM13))</f>
        <v/>
      </c>
      <c r="BB15" s="114">
        <f>IF(BB14=0,0,SUM(BC13:BN13))</f>
        <v/>
      </c>
      <c r="BC15" s="114">
        <f>IF(BC14=0,0,SUM(BD13:BO13))</f>
        <v/>
      </c>
      <c r="BD15" s="114">
        <f>IF(BD14=0,0,SUM(BE13:BP13))</f>
        <v/>
      </c>
      <c r="BE15" s="114">
        <f>IF(BE14=0,0,SUM(BF13:BQ13))</f>
        <v/>
      </c>
      <c r="BF15" s="114">
        <f>IF(BF14=0,0,SUM(BG13:BR13))</f>
        <v/>
      </c>
      <c r="BG15" s="114">
        <f>IF(BG14=0,0,SUM(BH13:BS13))</f>
        <v/>
      </c>
      <c r="BH15" s="114">
        <f>IF(BH14=0,0,SUM(BI13:BT13))</f>
        <v/>
      </c>
      <c r="BI15" s="114">
        <f>IF(BI14=0,0,SUM(BJ13:BU13))</f>
        <v/>
      </c>
      <c r="BJ15" s="114">
        <f>IF(BJ14=0,0,SUM(BK13:BV13))</f>
        <v/>
      </c>
      <c r="BK15" s="114">
        <f>IF(BK14=0,0,SUM(BL13:BW13))</f>
        <v/>
      </c>
      <c r="BL15" s="114">
        <f>IF(BL14=0,0,SUM(BM13:BX13))</f>
        <v/>
      </c>
      <c r="BM15" s="114">
        <f>IF(BM14=0,0,SUM(BN13:BY13))</f>
        <v/>
      </c>
      <c r="BN15" s="114">
        <f>IF(BN14=0,0,SUM(BO13:BZ13))</f>
        <v/>
      </c>
      <c r="BO15" s="114">
        <f>IF(BO14=0,0,SUM(BP13:CA13))</f>
        <v/>
      </c>
      <c r="BP15" s="114">
        <f>IF(BP14=0,0,SUM(BQ13:CB13))</f>
        <v/>
      </c>
      <c r="BQ15" s="114">
        <f>IF(BQ14=0,0,SUM(BR13:CC13))</f>
        <v/>
      </c>
      <c r="BR15" s="114">
        <f>IF(BR14=0,0,SUM(BS13:CD13))</f>
        <v/>
      </c>
      <c r="BS15" s="114">
        <f>IF(BS14=0,0,SUM(BT13:CE13))</f>
        <v/>
      </c>
      <c r="BT15" s="114">
        <f>IF(BT14=0,0,SUM(BU13:CF13))</f>
        <v/>
      </c>
      <c r="BU15" s="114">
        <f>IF(BU14=0,0,SUM(BV13:CG13))</f>
        <v/>
      </c>
      <c r="BV15" s="114">
        <f>IF(BV14=0,0,SUM(BW13:CH13))</f>
        <v/>
      </c>
      <c r="BW15" s="114">
        <f>IF(BW14=0,0,SUM(BX13:CI13))</f>
        <v/>
      </c>
      <c r="BX15" s="114">
        <f>IF(BX14=0,0,SUM(BY13:CJ13))</f>
        <v/>
      </c>
      <c r="BY15" s="114">
        <f>IF(BY14=0,0,SUM(BZ13:CK13))</f>
        <v/>
      </c>
      <c r="BZ15" s="114">
        <f>IF(BZ14=0,0,SUM(CA13:CL13))</f>
        <v/>
      </c>
      <c r="CA15" s="114">
        <f>IF(CA14=0,0,SUM(CB13:CM13))</f>
        <v/>
      </c>
      <c r="CB15" s="114">
        <f>IF(CB14=0,0,SUM(CC13:CN13))</f>
        <v/>
      </c>
      <c r="CC15" s="114">
        <f>IF(CC14=0,0,SUM(CD13:CO13))</f>
        <v/>
      </c>
      <c r="CD15" s="114">
        <f>IF(CD14=0,0,SUM(CE13:CP13))</f>
        <v/>
      </c>
      <c r="CE15" s="114">
        <f>IF(CE14=0,0,SUM(CF13:CQ13))</f>
        <v/>
      </c>
      <c r="CF15" s="114">
        <f>IF(CF14=0,0,SUM(CG13:CR13))</f>
        <v/>
      </c>
      <c r="CG15" s="114">
        <f>IF(CG14=0,0,SUM(CH13:CS13))</f>
        <v/>
      </c>
      <c r="CH15" s="114">
        <f>IF(CH14=0,0,SUM(CI13:CT13))</f>
        <v/>
      </c>
      <c r="CI15" s="114">
        <f>IF(CI14=0,0,SUM(CJ13:CU13))</f>
        <v/>
      </c>
      <c r="CJ15" s="114">
        <f>IF(CJ14=0,0,SUM(CK13:CV13))</f>
        <v/>
      </c>
      <c r="CK15" s="114">
        <f>IF(CK14=0,0,SUM(CL13:CW13))</f>
        <v/>
      </c>
      <c r="CL15" s="114">
        <f>IF(CL14=0,0,SUM(CM13:CX13))</f>
        <v/>
      </c>
      <c r="CM15" s="114">
        <f>IF(CM14=0,0,SUM(CN13:CY13))</f>
        <v/>
      </c>
      <c r="CN15" s="114">
        <f>IF(CN14=0,0,SUM(CO13:CZ13))</f>
        <v/>
      </c>
      <c r="CO15" s="114">
        <f>IF(CO14=0,0,SUM(CP13:DA13))</f>
        <v/>
      </c>
      <c r="CP15" s="114">
        <f>IF(CP14=0,0,SUM(CQ13:DB13))</f>
        <v/>
      </c>
      <c r="CQ15" s="114">
        <f>IF(CQ14=0,0,SUM(CR13:DC13))</f>
        <v/>
      </c>
      <c r="CR15" s="114">
        <f>IF(CR14=0,0,SUM(CS13:DD13))</f>
        <v/>
      </c>
      <c r="CS15" s="114">
        <f>IF(CS14=0,0,SUM(CT13:DE13))</f>
        <v/>
      </c>
      <c r="CT15" s="114">
        <f>IF(CT14=0,0,SUM(CU13:DF13))</f>
        <v/>
      </c>
      <c r="CU15" s="114">
        <f>IF(CU14=0,0,SUM(CV13:DG13))</f>
        <v/>
      </c>
      <c r="CV15" s="114">
        <f>IF(CV14=0,0,SUM(CW13:DH13))</f>
        <v/>
      </c>
      <c r="CW15" s="114">
        <f>IF(CW14=0,0,SUM(CX13:DI13))</f>
        <v/>
      </c>
      <c r="CX15" s="114">
        <f>IF(CX14=0,0,SUM(CY13:DJ13))</f>
        <v/>
      </c>
      <c r="CY15" s="114">
        <f>IF(CY14=0,0,SUM(CZ13:DK13))</f>
        <v/>
      </c>
      <c r="CZ15" s="114">
        <f>IF(CZ14=0,0,SUM(DA13:DL13))</f>
        <v/>
      </c>
      <c r="DA15" s="114">
        <f>IF(DA14=0,0,SUM(DB13:DM13))</f>
        <v/>
      </c>
      <c r="DB15" s="114">
        <f>IF(DB14=0,0,SUM(DC13:DN13))</f>
        <v/>
      </c>
      <c r="DC15" s="114">
        <f>IF(DC14=0,0,SUM(DD13:DO13))</f>
        <v/>
      </c>
      <c r="DD15" s="114">
        <f>IF(DD14=0,0,SUM(DE13:DP13))</f>
        <v/>
      </c>
      <c r="DE15" s="114">
        <f>IF(DE14=0,0,SUM(DF13:DQ13))</f>
        <v/>
      </c>
      <c r="DF15" s="114">
        <f>IF(DF14=0,0,SUM(DG13:DR13))</f>
        <v/>
      </c>
      <c r="DG15" s="114">
        <f>IF(DG14=0,0,SUM(DH13:DS13))</f>
        <v/>
      </c>
      <c r="DH15" s="114">
        <f>IF(DH14=0,0,SUM(DI13:DT13))</f>
        <v/>
      </c>
    </row>
    <row r="16">
      <c r="A16" s="127" t="inlineStr">
        <is>
          <t>1年超返済額</t>
        </is>
      </c>
      <c r="B16" s="111" t="n"/>
      <c r="C16" s="111" t="n"/>
      <c r="D16" s="112" t="n"/>
      <c r="E16" s="111" t="n"/>
      <c r="F16" s="111" t="n"/>
      <c r="G16" s="111" t="n"/>
      <c r="H16" s="111" t="n"/>
      <c r="I16" s="111" t="n"/>
      <c r="J16" s="111" t="n"/>
      <c r="K16" s="111" t="n"/>
      <c r="L16" s="111" t="n"/>
      <c r="M16" s="111" t="n"/>
      <c r="N16" s="111" t="n"/>
      <c r="O16" s="111" t="n"/>
      <c r="P16" s="114">
        <f>P14-P15</f>
        <v/>
      </c>
      <c r="Q16" s="114">
        <f>Q14-Q15</f>
        <v/>
      </c>
      <c r="R16" s="114">
        <f>R14-R15</f>
        <v/>
      </c>
      <c r="S16" s="114">
        <f>S14-S15</f>
        <v/>
      </c>
      <c r="T16" s="114">
        <f>T14-T15</f>
        <v/>
      </c>
      <c r="U16" s="114">
        <f>U14-U15</f>
        <v/>
      </c>
      <c r="V16" s="114">
        <f>V14-V15</f>
        <v/>
      </c>
      <c r="W16" s="114">
        <f>W14-W15</f>
        <v/>
      </c>
      <c r="X16" s="114">
        <f>X14-X15</f>
        <v/>
      </c>
      <c r="Y16" s="114">
        <f>Y14-Y15</f>
        <v/>
      </c>
      <c r="Z16" s="114">
        <f>Z14-Z15</f>
        <v/>
      </c>
      <c r="AA16" s="114">
        <f>AA14-AA15</f>
        <v/>
      </c>
      <c r="AB16" s="114">
        <f>AB14-AB15</f>
        <v/>
      </c>
      <c r="AC16" s="114">
        <f>AC14-AC15</f>
        <v/>
      </c>
      <c r="AD16" s="114">
        <f>AD14-AD15</f>
        <v/>
      </c>
      <c r="AE16" s="114">
        <f>AE14-AE15</f>
        <v/>
      </c>
      <c r="AF16" s="114">
        <f>AF14-AF15</f>
        <v/>
      </c>
      <c r="AG16" s="114">
        <f>AG14-AG15</f>
        <v/>
      </c>
      <c r="AH16" s="114">
        <f>AH14-AH15</f>
        <v/>
      </c>
      <c r="AI16" s="114">
        <f>AI14-AI15</f>
        <v/>
      </c>
      <c r="AJ16" s="114">
        <f>AJ14-AJ15</f>
        <v/>
      </c>
      <c r="AK16" s="114">
        <f>AK14-AK15</f>
        <v/>
      </c>
      <c r="AL16" s="114">
        <f>AL14-AL15</f>
        <v/>
      </c>
      <c r="AM16" s="114">
        <f>AM14-AM15</f>
        <v/>
      </c>
      <c r="AN16" s="114">
        <f>AN14-AN15</f>
        <v/>
      </c>
      <c r="AO16" s="114">
        <f>AO14-AO15</f>
        <v/>
      </c>
      <c r="AP16" s="114">
        <f>AP14-AP15</f>
        <v/>
      </c>
      <c r="AQ16" s="114">
        <f>AQ14-AQ15</f>
        <v/>
      </c>
      <c r="AR16" s="114">
        <f>AR14-AR15</f>
        <v/>
      </c>
      <c r="AS16" s="114">
        <f>AS14-AS15</f>
        <v/>
      </c>
      <c r="AT16" s="114">
        <f>AT14-AT15</f>
        <v/>
      </c>
      <c r="AU16" s="114">
        <f>AU14-AU15</f>
        <v/>
      </c>
      <c r="AV16" s="114">
        <f>AV14-AV15</f>
        <v/>
      </c>
      <c r="AW16" s="114">
        <f>AW14-AW15</f>
        <v/>
      </c>
      <c r="AX16" s="114">
        <f>AX14-AX15</f>
        <v/>
      </c>
      <c r="AY16" s="114">
        <f>AY14-AY15</f>
        <v/>
      </c>
      <c r="AZ16" s="114">
        <f>AZ14-AZ15</f>
        <v/>
      </c>
      <c r="BA16" s="114">
        <f>BA14-BA15</f>
        <v/>
      </c>
      <c r="BB16" s="114">
        <f>BB14-BB15</f>
        <v/>
      </c>
      <c r="BC16" s="114">
        <f>BC14-BC15</f>
        <v/>
      </c>
      <c r="BD16" s="114">
        <f>BD14-BD15</f>
        <v/>
      </c>
      <c r="BE16" s="114">
        <f>BE14-BE15</f>
        <v/>
      </c>
      <c r="BF16" s="114">
        <f>BF14-BF15</f>
        <v/>
      </c>
      <c r="BG16" s="114">
        <f>BG14-BG15</f>
        <v/>
      </c>
      <c r="BH16" s="114">
        <f>BH14-BH15</f>
        <v/>
      </c>
      <c r="BI16" s="114">
        <f>BI14-BI15</f>
        <v/>
      </c>
      <c r="BJ16" s="114">
        <f>BJ14-BJ15</f>
        <v/>
      </c>
      <c r="BK16" s="114">
        <f>BK14-BK15</f>
        <v/>
      </c>
      <c r="BL16" s="114">
        <f>BL14-BL15</f>
        <v/>
      </c>
      <c r="BM16" s="114">
        <f>BM14-BM15</f>
        <v/>
      </c>
      <c r="BN16" s="114">
        <f>BN14-BN15</f>
        <v/>
      </c>
      <c r="BO16" s="114">
        <f>BO14-BO15</f>
        <v/>
      </c>
      <c r="BP16" s="114">
        <f>BP14-BP15</f>
        <v/>
      </c>
      <c r="BQ16" s="114">
        <f>BQ14-BQ15</f>
        <v/>
      </c>
      <c r="BR16" s="114">
        <f>BR14-BR15</f>
        <v/>
      </c>
      <c r="BS16" s="114">
        <f>BS14-BS15</f>
        <v/>
      </c>
      <c r="BT16" s="114">
        <f>BT14-BT15</f>
        <v/>
      </c>
      <c r="BU16" s="114">
        <f>BU14-BU15</f>
        <v/>
      </c>
      <c r="BV16" s="114">
        <f>BV14-BV15</f>
        <v/>
      </c>
      <c r="BW16" s="114">
        <f>BW14-BW15</f>
        <v/>
      </c>
      <c r="BX16" s="114">
        <f>BX14-BX15</f>
        <v/>
      </c>
      <c r="BY16" s="114">
        <f>BY14-BY15</f>
        <v/>
      </c>
      <c r="BZ16" s="114">
        <f>BZ14-BZ15</f>
        <v/>
      </c>
      <c r="CA16" s="114">
        <f>CA14-CA15</f>
        <v/>
      </c>
      <c r="CB16" s="114">
        <f>CB14-CB15</f>
        <v/>
      </c>
      <c r="CC16" s="114">
        <f>CC14-CC15</f>
        <v/>
      </c>
      <c r="CD16" s="114">
        <f>CD14-CD15</f>
        <v/>
      </c>
      <c r="CE16" s="114">
        <f>CE14-CE15</f>
        <v/>
      </c>
      <c r="CF16" s="114">
        <f>CF14-CF15</f>
        <v/>
      </c>
      <c r="CG16" s="114">
        <f>CG14-CG15</f>
        <v/>
      </c>
      <c r="CH16" s="114">
        <f>CH14-CH15</f>
        <v/>
      </c>
      <c r="CI16" s="114">
        <f>CI14-CI15</f>
        <v/>
      </c>
      <c r="CJ16" s="114">
        <f>CJ14-CJ15</f>
        <v/>
      </c>
      <c r="CK16" s="114">
        <f>CK14-CK15</f>
        <v/>
      </c>
      <c r="CL16" s="114">
        <f>CL14-CL15</f>
        <v/>
      </c>
      <c r="CM16" s="114">
        <f>CM14-CM15</f>
        <v/>
      </c>
      <c r="CN16" s="114">
        <f>CN14-CN15</f>
        <v/>
      </c>
      <c r="CO16" s="114">
        <f>CO14-CO15</f>
        <v/>
      </c>
      <c r="CP16" s="114">
        <f>CP14-CP15</f>
        <v/>
      </c>
      <c r="CQ16" s="114">
        <f>CQ14-CQ15</f>
        <v/>
      </c>
      <c r="CR16" s="114">
        <f>CR14-CR15</f>
        <v/>
      </c>
      <c r="CS16" s="114">
        <f>CS14-CS15</f>
        <v/>
      </c>
      <c r="CT16" s="114">
        <f>CT14-CT15</f>
        <v/>
      </c>
      <c r="CU16" s="114">
        <f>CU14-CU15</f>
        <v/>
      </c>
      <c r="CV16" s="114">
        <f>CV14-CV15</f>
        <v/>
      </c>
      <c r="CW16" s="114">
        <f>CW14-CW15</f>
        <v/>
      </c>
      <c r="CX16" s="114">
        <f>CX14-CX15</f>
        <v/>
      </c>
      <c r="CY16" s="114">
        <f>CY14-CY15</f>
        <v/>
      </c>
      <c r="CZ16" s="114">
        <f>CZ14-CZ15</f>
        <v/>
      </c>
      <c r="DA16" s="114">
        <f>DA14-DA15</f>
        <v/>
      </c>
      <c r="DB16" s="114">
        <f>DB14-DB15</f>
        <v/>
      </c>
      <c r="DC16" s="114">
        <f>DC14-DC15</f>
        <v/>
      </c>
      <c r="DD16" s="114">
        <f>DD14-DD15</f>
        <v/>
      </c>
      <c r="DE16" s="114">
        <f>DE14-DE15</f>
        <v/>
      </c>
      <c r="DF16" s="114">
        <f>DF14-DF15</f>
        <v/>
      </c>
      <c r="DG16" s="114">
        <f>DG14-DG15</f>
        <v/>
      </c>
      <c r="DH16" s="114">
        <f>DH14-DH15</f>
        <v/>
      </c>
    </row>
    <row r="17">
      <c r="A17" s="43" t="n"/>
      <c r="B17" s="76" t="n"/>
      <c r="C17" s="76" t="n"/>
      <c r="D17" s="146" t="n"/>
      <c r="E17" s="76" t="n"/>
      <c r="F17" s="76" t="n"/>
      <c r="G17" s="76" t="n"/>
      <c r="H17" s="76" t="n"/>
      <c r="I17" s="76" t="n"/>
      <c r="J17" s="76" t="n"/>
      <c r="K17" s="76" t="n"/>
      <c r="L17" s="76" t="n"/>
      <c r="M17" s="76" t="n"/>
      <c r="N17" s="76" t="n"/>
      <c r="O17" s="76" t="n"/>
      <c r="P17" s="76" t="n"/>
      <c r="Q17" s="76" t="n"/>
      <c r="R17" s="76" t="n"/>
      <c r="S17" s="76" t="n"/>
      <c r="T17" s="76" t="n"/>
      <c r="U17" s="76" t="n"/>
      <c r="V17" s="76" t="n"/>
      <c r="W17" s="76" t="n"/>
      <c r="X17" s="76" t="n"/>
      <c r="Y17" s="76" t="n"/>
      <c r="Z17" s="76" t="n"/>
      <c r="AA17" s="76" t="n"/>
      <c r="AB17" s="76" t="n"/>
      <c r="AC17" s="76" t="n"/>
      <c r="AD17" s="76" t="n"/>
      <c r="AE17" s="76" t="n"/>
      <c r="AF17" s="76" t="n"/>
      <c r="AG17" s="76" t="n"/>
      <c r="AH17" s="76" t="n"/>
      <c r="AI17" s="76" t="n"/>
      <c r="AJ17" s="76" t="n"/>
      <c r="AK17" s="76" t="n"/>
      <c r="AL17" s="76" t="n"/>
      <c r="AM17" s="76" t="n"/>
      <c r="AN17" s="76" t="n"/>
      <c r="AO17" s="76" t="n"/>
      <c r="AP17" s="147" t="n"/>
      <c r="AQ17" s="147" t="n"/>
      <c r="AR17" s="147" t="n"/>
      <c r="AS17" s="147" t="n"/>
      <c r="AT17" s="147" t="n"/>
      <c r="AU17" s="147" t="n"/>
      <c r="AV17" s="147" t="n"/>
      <c r="AW17" s="147" t="n"/>
      <c r="AX17" s="147" t="n"/>
      <c r="AY17" s="147" t="n"/>
      <c r="AZ17" s="147" t="n"/>
      <c r="BA17" s="147" t="n"/>
      <c r="BB17" s="147" t="n"/>
      <c r="BC17" s="147" t="n"/>
      <c r="BD17" s="147" t="n"/>
      <c r="BE17" s="147" t="n"/>
      <c r="BF17" s="147" t="n"/>
      <c r="BG17" s="147" t="n"/>
      <c r="BH17" s="147" t="n"/>
      <c r="BI17" s="147" t="n"/>
      <c r="BJ17" s="147" t="n"/>
      <c r="BK17" s="147" t="n"/>
      <c r="BL17" s="147" t="n"/>
      <c r="BM17" s="147" t="n"/>
      <c r="BN17" s="147" t="n"/>
      <c r="BO17" s="147" t="n"/>
      <c r="BP17" s="147" t="n"/>
      <c r="BQ17" s="147" t="n"/>
      <c r="BR17" s="147" t="n"/>
      <c r="BS17" s="147" t="n"/>
      <c r="BT17" s="147" t="n"/>
      <c r="BU17" s="147" t="n"/>
      <c r="BV17" s="147" t="n"/>
      <c r="BW17" s="147" t="n"/>
      <c r="BX17" s="147" t="n"/>
      <c r="BY17" s="147" t="n"/>
      <c r="BZ17" s="147" t="n"/>
      <c r="CA17" s="147" t="n"/>
      <c r="CB17" s="147" t="n"/>
      <c r="CC17" s="147" t="n"/>
      <c r="CD17" s="147" t="n"/>
      <c r="CE17" s="147" t="n"/>
      <c r="CF17" s="147" t="n"/>
      <c r="CG17" s="147" t="n"/>
      <c r="CH17" s="147" t="n"/>
      <c r="CI17" s="147" t="n"/>
      <c r="CJ17" s="147" t="n"/>
      <c r="CK17" s="147" t="n"/>
      <c r="CL17" s="147" t="n"/>
      <c r="CM17" s="147" t="n"/>
      <c r="CN17" s="147" t="n"/>
      <c r="CO17" s="147" t="n"/>
      <c r="CP17" s="147" t="n"/>
      <c r="CQ17" s="147" t="n"/>
      <c r="CR17" s="147" t="n"/>
      <c r="CS17" s="147" t="n"/>
      <c r="CT17" s="147" t="n"/>
      <c r="CU17" s="147" t="n"/>
      <c r="CV17" s="147" t="n"/>
      <c r="CW17" s="147" t="n"/>
      <c r="CX17" s="147" t="n"/>
      <c r="CY17" s="147" t="n"/>
      <c r="CZ17" s="147" t="n"/>
      <c r="DA17" s="147" t="n"/>
      <c r="DB17" s="147" t="n"/>
      <c r="DC17" s="147" t="n"/>
      <c r="DD17" s="147" t="n"/>
      <c r="DE17" s="147" t="n"/>
      <c r="DF17" s="147" t="n"/>
      <c r="DG17" s="147" t="n"/>
      <c r="DH17" s="147" t="n"/>
    </row>
    <row r="18">
      <c r="A18" s="100" t="inlineStr">
        <is>
          <t>借入先3</t>
        </is>
      </c>
      <c r="B18" s="243" t="n"/>
      <c r="C18" s="244" t="n"/>
      <c r="D18" s="245" t="n"/>
      <c r="E18" s="105">
        <f>E21</f>
        <v/>
      </c>
      <c r="F18" s="105">
        <f>F21</f>
        <v/>
      </c>
      <c r="G18" s="105">
        <f>G21</f>
        <v/>
      </c>
      <c r="H18" s="105">
        <f>H21</f>
        <v/>
      </c>
      <c r="I18" s="105">
        <f>I21</f>
        <v/>
      </c>
      <c r="J18" s="105">
        <f>J21</f>
        <v/>
      </c>
      <c r="K18" s="105">
        <f>K21</f>
        <v/>
      </c>
      <c r="L18" s="105">
        <f>L21</f>
        <v/>
      </c>
      <c r="M18" s="105">
        <f>M21</f>
        <v/>
      </c>
      <c r="N18" s="105">
        <f>N21</f>
        <v/>
      </c>
      <c r="O18" s="105">
        <f>O21</f>
        <v/>
      </c>
      <c r="P18" s="106">
        <f>P21</f>
        <v/>
      </c>
      <c r="Q18" s="106">
        <f>Q21</f>
        <v/>
      </c>
      <c r="R18" s="106">
        <f>R21</f>
        <v/>
      </c>
      <c r="S18" s="106">
        <f>S21</f>
        <v/>
      </c>
      <c r="T18" s="106">
        <f>T21</f>
        <v/>
      </c>
      <c r="U18" s="106">
        <f>U21</f>
        <v/>
      </c>
      <c r="V18" s="106">
        <f>V21</f>
        <v/>
      </c>
      <c r="W18" s="106">
        <f>W21</f>
        <v/>
      </c>
      <c r="X18" s="106">
        <f>X21</f>
        <v/>
      </c>
      <c r="Y18" s="106">
        <f>Y21</f>
        <v/>
      </c>
      <c r="Z18" s="106">
        <f>Z21</f>
        <v/>
      </c>
      <c r="AA18" s="106">
        <f>AA21</f>
        <v/>
      </c>
      <c r="AB18" s="106">
        <f>AB21</f>
        <v/>
      </c>
      <c r="AC18" s="106">
        <f>AC21</f>
        <v/>
      </c>
      <c r="AD18" s="106">
        <f>AD21</f>
        <v/>
      </c>
      <c r="AE18" s="107">
        <f>AE21</f>
        <v/>
      </c>
      <c r="AF18" s="106">
        <f>AF21</f>
        <v/>
      </c>
      <c r="AG18" s="106">
        <f>AG21</f>
        <v/>
      </c>
      <c r="AH18" s="106">
        <f>AH21</f>
        <v/>
      </c>
      <c r="AI18" s="106">
        <f>AI21</f>
        <v/>
      </c>
      <c r="AJ18" s="106">
        <f>AJ21</f>
        <v/>
      </c>
      <c r="AK18" s="106">
        <f>AK21</f>
        <v/>
      </c>
      <c r="AL18" s="106">
        <f>AL21</f>
        <v/>
      </c>
      <c r="AM18" s="106">
        <f>AM21</f>
        <v/>
      </c>
      <c r="AN18" s="106">
        <f>AN21</f>
        <v/>
      </c>
      <c r="AO18" s="106">
        <f>AO21</f>
        <v/>
      </c>
      <c r="AP18" s="106">
        <f>AP21</f>
        <v/>
      </c>
      <c r="AQ18" s="106">
        <f>AQ21</f>
        <v/>
      </c>
      <c r="AR18" s="106">
        <f>AR21</f>
        <v/>
      </c>
      <c r="AS18" s="106">
        <f>AS21</f>
        <v/>
      </c>
      <c r="AT18" s="106">
        <f>AT21</f>
        <v/>
      </c>
      <c r="AU18" s="106">
        <f>AU21</f>
        <v/>
      </c>
      <c r="AV18" s="106">
        <f>AV21</f>
        <v/>
      </c>
      <c r="AW18" s="106">
        <f>AW21</f>
        <v/>
      </c>
      <c r="AX18" s="106">
        <f>AX21</f>
        <v/>
      </c>
      <c r="AY18" s="106">
        <f>AY21</f>
        <v/>
      </c>
      <c r="AZ18" s="106">
        <f>AZ21</f>
        <v/>
      </c>
      <c r="BA18" s="106">
        <f>BA21</f>
        <v/>
      </c>
      <c r="BB18" s="106">
        <f>BB21</f>
        <v/>
      </c>
      <c r="BC18" s="106">
        <f>BC21</f>
        <v/>
      </c>
      <c r="BD18" s="106">
        <f>BD21</f>
        <v/>
      </c>
      <c r="BE18" s="106">
        <f>BE21</f>
        <v/>
      </c>
      <c r="BF18" s="106">
        <f>BF21</f>
        <v/>
      </c>
      <c r="BG18" s="106">
        <f>BG21</f>
        <v/>
      </c>
      <c r="BH18" s="106">
        <f>BH21</f>
        <v/>
      </c>
      <c r="BI18" s="106">
        <f>BI21</f>
        <v/>
      </c>
      <c r="BJ18" s="106">
        <f>BJ21</f>
        <v/>
      </c>
      <c r="BK18" s="106">
        <f>BK21</f>
        <v/>
      </c>
      <c r="BL18" s="106">
        <f>BL21</f>
        <v/>
      </c>
      <c r="BM18" s="106">
        <f>BM21</f>
        <v/>
      </c>
      <c r="BN18" s="106">
        <f>BN21</f>
        <v/>
      </c>
      <c r="BO18" s="106">
        <f>BO21</f>
        <v/>
      </c>
      <c r="BP18" s="106">
        <f>BP21</f>
        <v/>
      </c>
      <c r="BQ18" s="106">
        <f>BQ21</f>
        <v/>
      </c>
      <c r="BR18" s="106">
        <f>BR21</f>
        <v/>
      </c>
      <c r="BS18" s="106">
        <f>BS21</f>
        <v/>
      </c>
      <c r="BT18" s="106">
        <f>BT21</f>
        <v/>
      </c>
      <c r="BU18" s="106">
        <f>BU21</f>
        <v/>
      </c>
      <c r="BV18" s="106">
        <f>BV21</f>
        <v/>
      </c>
      <c r="BW18" s="106">
        <f>BW21</f>
        <v/>
      </c>
      <c r="BX18" s="106">
        <f>BX21</f>
        <v/>
      </c>
      <c r="BY18" s="106">
        <f>BY21</f>
        <v/>
      </c>
      <c r="BZ18" s="106">
        <f>BZ21</f>
        <v/>
      </c>
      <c r="CA18" s="106">
        <f>CA21</f>
        <v/>
      </c>
      <c r="CB18" s="106">
        <f>CB21</f>
        <v/>
      </c>
      <c r="CC18" s="106">
        <f>CC21</f>
        <v/>
      </c>
      <c r="CD18" s="106">
        <f>CD21</f>
        <v/>
      </c>
      <c r="CE18" s="106">
        <f>CE21</f>
        <v/>
      </c>
      <c r="CF18" s="106">
        <f>CF21</f>
        <v/>
      </c>
      <c r="CG18" s="106">
        <f>CG21</f>
        <v/>
      </c>
      <c r="CH18" s="106">
        <f>CH21</f>
        <v/>
      </c>
      <c r="CI18" s="106">
        <f>CI21</f>
        <v/>
      </c>
      <c r="CJ18" s="106">
        <f>CJ21</f>
        <v/>
      </c>
      <c r="CK18" s="106">
        <f>CK21</f>
        <v/>
      </c>
      <c r="CL18" s="106">
        <f>CL21</f>
        <v/>
      </c>
      <c r="CM18" s="106">
        <f>CM21</f>
        <v/>
      </c>
      <c r="CN18" s="106">
        <f>CN21</f>
        <v/>
      </c>
      <c r="CO18" s="106">
        <f>CO21</f>
        <v/>
      </c>
      <c r="CP18" s="106">
        <f>CP21</f>
        <v/>
      </c>
      <c r="CQ18" s="106">
        <f>CQ21</f>
        <v/>
      </c>
      <c r="CR18" s="106">
        <f>CR21</f>
        <v/>
      </c>
      <c r="CS18" s="106">
        <f>CS21</f>
        <v/>
      </c>
      <c r="CT18" s="106">
        <f>CT21</f>
        <v/>
      </c>
      <c r="CU18" s="106">
        <f>CU21</f>
        <v/>
      </c>
      <c r="CV18" s="106">
        <f>CV21</f>
        <v/>
      </c>
      <c r="CW18" s="106">
        <f>CW21</f>
        <v/>
      </c>
      <c r="CX18" s="106">
        <f>CX21</f>
        <v/>
      </c>
      <c r="CY18" s="106">
        <f>CY21</f>
        <v/>
      </c>
      <c r="CZ18" s="106">
        <f>CZ21</f>
        <v/>
      </c>
      <c r="DA18" s="106">
        <f>DA21</f>
        <v/>
      </c>
      <c r="DB18" s="106">
        <f>DB21</f>
        <v/>
      </c>
      <c r="DC18" s="106">
        <f>DC21</f>
        <v/>
      </c>
      <c r="DD18" s="106">
        <f>DD21</f>
        <v/>
      </c>
      <c r="DE18" s="106">
        <f>DE21</f>
        <v/>
      </c>
      <c r="DF18" s="106">
        <f>DF21</f>
        <v/>
      </c>
      <c r="DG18" s="106">
        <f>DG21</f>
        <v/>
      </c>
      <c r="DH18" s="106">
        <f>DH21</f>
        <v/>
      </c>
    </row>
    <row r="19">
      <c r="A19" s="110" t="inlineStr">
        <is>
          <t>当月発生利息</t>
        </is>
      </c>
      <c r="B19" s="111" t="n"/>
      <c r="C19" s="111" t="n"/>
      <c r="D19" s="111" t="n"/>
      <c r="E19" s="111" t="n"/>
      <c r="F19" s="113">
        <f>E21*$C18/12</f>
        <v/>
      </c>
      <c r="G19" s="113">
        <f>F21*$C18/12</f>
        <v/>
      </c>
      <c r="H19" s="113">
        <f>G21*$C18/12</f>
        <v/>
      </c>
      <c r="I19" s="113">
        <f>H21*$C18/12</f>
        <v/>
      </c>
      <c r="J19" s="113">
        <f>I21*$C18/12</f>
        <v/>
      </c>
      <c r="K19" s="113">
        <f>J21*$C18/12</f>
        <v/>
      </c>
      <c r="L19" s="113">
        <f>K21*$C18/12</f>
        <v/>
      </c>
      <c r="M19" s="113">
        <f>L21*$C18/12</f>
        <v/>
      </c>
      <c r="N19" s="113">
        <f>M21*$C18/12</f>
        <v/>
      </c>
      <c r="O19" s="113">
        <f>N21*$C18/12</f>
        <v/>
      </c>
      <c r="P19" s="114">
        <f>O21*$C18/12</f>
        <v/>
      </c>
      <c r="Q19" s="114">
        <f>P21*$C18/12</f>
        <v/>
      </c>
      <c r="R19" s="114">
        <f>Q21*$C18/12</f>
        <v/>
      </c>
      <c r="S19" s="114">
        <f>R21*$C18/12</f>
        <v/>
      </c>
      <c r="T19" s="114">
        <f>S21*$C18/12</f>
        <v/>
      </c>
      <c r="U19" s="114">
        <f>T21*$C18/12</f>
        <v/>
      </c>
      <c r="V19" s="114">
        <f>U21*$C18/12</f>
        <v/>
      </c>
      <c r="W19" s="114">
        <f>V21*$C18/12</f>
        <v/>
      </c>
      <c r="X19" s="114">
        <f>W21*$C18/12</f>
        <v/>
      </c>
      <c r="Y19" s="114">
        <f>X21*$C18/12</f>
        <v/>
      </c>
      <c r="Z19" s="114">
        <f>Y21*$C18/12</f>
        <v/>
      </c>
      <c r="AA19" s="114">
        <f>Z21*$C18/12</f>
        <v/>
      </c>
      <c r="AB19" s="114">
        <f>AA21*$C18/12</f>
        <v/>
      </c>
      <c r="AC19" s="114">
        <f>AB21*$C18/12</f>
        <v/>
      </c>
      <c r="AD19" s="114">
        <f>AC21*$C18/12</f>
        <v/>
      </c>
      <c r="AE19" s="114">
        <f>AD21*$C18/12</f>
        <v/>
      </c>
      <c r="AF19" s="114">
        <f>AE21*$C18/12</f>
        <v/>
      </c>
      <c r="AG19" s="114">
        <f>AF21*$C18/12</f>
        <v/>
      </c>
      <c r="AH19" s="114">
        <f>AG21*$C18/12</f>
        <v/>
      </c>
      <c r="AI19" s="114">
        <f>AH21*$C18/12</f>
        <v/>
      </c>
      <c r="AJ19" s="114">
        <f>AI21*$C18/12</f>
        <v/>
      </c>
      <c r="AK19" s="114">
        <f>AJ21*$C18/12</f>
        <v/>
      </c>
      <c r="AL19" s="114">
        <f>AK21*$C18/12</f>
        <v/>
      </c>
      <c r="AM19" s="114">
        <f>AL21*$C18/12</f>
        <v/>
      </c>
      <c r="AN19" s="114">
        <f>AM21*$C18/12</f>
        <v/>
      </c>
      <c r="AO19" s="114">
        <f>AN21*$C18/12</f>
        <v/>
      </c>
      <c r="AP19" s="114">
        <f>AO21*$C18/12</f>
        <v/>
      </c>
      <c r="AQ19" s="114">
        <f>AP21*$C18/12</f>
        <v/>
      </c>
      <c r="AR19" s="114">
        <f>AQ21*$C18/12</f>
        <v/>
      </c>
      <c r="AS19" s="114">
        <f>AR21*$C18/12</f>
        <v/>
      </c>
      <c r="AT19" s="114">
        <f>AS21*$C18/12</f>
        <v/>
      </c>
      <c r="AU19" s="114">
        <f>AT21*$C18/12</f>
        <v/>
      </c>
      <c r="AV19" s="114">
        <f>AU21*$C18/12</f>
        <v/>
      </c>
      <c r="AW19" s="114">
        <f>AV21*$C18/12</f>
        <v/>
      </c>
      <c r="AX19" s="114">
        <f>AW21*$C18/12</f>
        <v/>
      </c>
      <c r="AY19" s="114">
        <f>AX21*$C18/12</f>
        <v/>
      </c>
      <c r="AZ19" s="114">
        <f>AY21*$C18/12</f>
        <v/>
      </c>
      <c r="BA19" s="114">
        <f>AZ21*$C18/12</f>
        <v/>
      </c>
      <c r="BB19" s="114">
        <f>BA21*$C18/12</f>
        <v/>
      </c>
      <c r="BC19" s="114">
        <f>BB21*$C18/12</f>
        <v/>
      </c>
      <c r="BD19" s="114">
        <f>BC21*$C18/12</f>
        <v/>
      </c>
      <c r="BE19" s="114">
        <f>BD21*$C18/12</f>
        <v/>
      </c>
      <c r="BF19" s="114">
        <f>BE21*$C18/12</f>
        <v/>
      </c>
      <c r="BG19" s="114">
        <f>BF21*$C18/12</f>
        <v/>
      </c>
      <c r="BH19" s="114">
        <f>BG21*$C18/12</f>
        <v/>
      </c>
      <c r="BI19" s="114">
        <f>BH21*$C18/12</f>
        <v/>
      </c>
      <c r="BJ19" s="114">
        <f>BI21*$C18/12</f>
        <v/>
      </c>
      <c r="BK19" s="114">
        <f>BJ21*$C18/12</f>
        <v/>
      </c>
      <c r="BL19" s="114">
        <f>BK21*$C18/12</f>
        <v/>
      </c>
      <c r="BM19" s="114">
        <f>BL21*$C18/12</f>
        <v/>
      </c>
      <c r="BN19" s="114">
        <f>BM21*$C18/12</f>
        <v/>
      </c>
      <c r="BO19" s="114">
        <f>BN21*$C18/12</f>
        <v/>
      </c>
      <c r="BP19" s="114">
        <f>BO21*$C18/12</f>
        <v/>
      </c>
      <c r="BQ19" s="114">
        <f>BP21*$C18/12</f>
        <v/>
      </c>
      <c r="BR19" s="114">
        <f>BQ21*$C18/12</f>
        <v/>
      </c>
      <c r="BS19" s="114">
        <f>BR21*$C18/12</f>
        <v/>
      </c>
      <c r="BT19" s="114">
        <f>BS21*$C18/12</f>
        <v/>
      </c>
      <c r="BU19" s="114">
        <f>BT21*$C18/12</f>
        <v/>
      </c>
      <c r="BV19" s="114">
        <f>BU21*$C18/12</f>
        <v/>
      </c>
      <c r="BW19" s="114">
        <f>BV21*$C18/12</f>
        <v/>
      </c>
      <c r="BX19" s="114">
        <f>BW21*$C18/12</f>
        <v/>
      </c>
      <c r="BY19" s="114">
        <f>BX21*$C18/12</f>
        <v/>
      </c>
      <c r="BZ19" s="114">
        <f>BY21*$C18/12</f>
        <v/>
      </c>
      <c r="CA19" s="114">
        <f>BZ21*$C18/12</f>
        <v/>
      </c>
      <c r="CB19" s="114">
        <f>CA21*$C18/12</f>
        <v/>
      </c>
      <c r="CC19" s="114">
        <f>CB21*$C18/12</f>
        <v/>
      </c>
      <c r="CD19" s="114">
        <f>CC21*$C18/12</f>
        <v/>
      </c>
      <c r="CE19" s="114">
        <f>CD21*$C18/12</f>
        <v/>
      </c>
      <c r="CF19" s="114">
        <f>CE21*$C18/12</f>
        <v/>
      </c>
      <c r="CG19" s="114">
        <f>CF21*$C18/12</f>
        <v/>
      </c>
      <c r="CH19" s="114">
        <f>CG21*$C18/12</f>
        <v/>
      </c>
      <c r="CI19" s="114">
        <f>CH21*$C18/12</f>
        <v/>
      </c>
      <c r="CJ19" s="114">
        <f>CI21*$C18/12</f>
        <v/>
      </c>
      <c r="CK19" s="114">
        <f>CJ21*$C18/12</f>
        <v/>
      </c>
      <c r="CL19" s="114">
        <f>CK21*$C18/12</f>
        <v/>
      </c>
      <c r="CM19" s="114">
        <f>CL21*$C19/12</f>
        <v/>
      </c>
      <c r="CN19" s="114">
        <f>CM21*$C19/12</f>
        <v/>
      </c>
      <c r="CO19" s="114">
        <f>CN21*$C19/12</f>
        <v/>
      </c>
      <c r="CP19" s="114">
        <f>CO21*$C19/12</f>
        <v/>
      </c>
      <c r="CQ19" s="114">
        <f>CP21*$C19/12</f>
        <v/>
      </c>
      <c r="CR19" s="114">
        <f>CQ21*$C19/12</f>
        <v/>
      </c>
      <c r="CS19" s="114">
        <f>CR21*$C19/12</f>
        <v/>
      </c>
      <c r="CT19" s="114">
        <f>CS21*$C19/12</f>
        <v/>
      </c>
      <c r="CU19" s="114">
        <f>CT21*$C19/12</f>
        <v/>
      </c>
      <c r="CV19" s="114">
        <f>CU21*$C19/12</f>
        <v/>
      </c>
      <c r="CW19" s="114">
        <f>CV21*$C19/12</f>
        <v/>
      </c>
      <c r="CX19" s="114">
        <f>CW21*$C19/12</f>
        <v/>
      </c>
      <c r="CY19" s="114">
        <f>CX21*$C19/12</f>
        <v/>
      </c>
      <c r="CZ19" s="114">
        <f>CY21*$C19/12</f>
        <v/>
      </c>
      <c r="DA19" s="114">
        <f>CZ21*$C19/12</f>
        <v/>
      </c>
      <c r="DB19" s="114">
        <f>DA21*$C19/12</f>
        <v/>
      </c>
      <c r="DC19" s="114">
        <f>DB21*$C19/12</f>
        <v/>
      </c>
      <c r="DD19" s="114">
        <f>DC21*$C19/12</f>
        <v/>
      </c>
      <c r="DE19" s="114">
        <f>DD21*$C19/12</f>
        <v/>
      </c>
      <c r="DF19" s="114">
        <f>DE21*$C19/12</f>
        <v/>
      </c>
      <c r="DG19" s="114">
        <f>DF21*$C19/12</f>
        <v/>
      </c>
      <c r="DH19" s="114">
        <f>DG21*$C19/12</f>
        <v/>
      </c>
    </row>
    <row r="20">
      <c r="A20" s="115" t="inlineStr">
        <is>
          <t>当月返済額</t>
        </is>
      </c>
      <c r="B20" s="111" t="n"/>
      <c r="C20" s="111" t="n"/>
      <c r="D20" s="111" t="n"/>
      <c r="E20" s="116">
        <f>IFERROR(B18/12/D18,0)</f>
        <v/>
      </c>
      <c r="F20" s="113">
        <f>MIN(E21,E20)</f>
        <v/>
      </c>
      <c r="G20" s="113">
        <f>MIN(F21,F20)</f>
        <v/>
      </c>
      <c r="H20" s="113">
        <f>MIN(G21,G20)</f>
        <v/>
      </c>
      <c r="I20" s="113">
        <f>MIN(H21,H20)</f>
        <v/>
      </c>
      <c r="J20" s="113">
        <f>MIN(I21,I20)</f>
        <v/>
      </c>
      <c r="K20" s="113">
        <f>MIN(J21,J20)</f>
        <v/>
      </c>
      <c r="L20" s="113">
        <f>MIN(K21,K20)</f>
        <v/>
      </c>
      <c r="M20" s="113">
        <f>MIN(L21,L20)</f>
        <v/>
      </c>
      <c r="N20" s="113">
        <f>MIN(M21,M20)</f>
        <v/>
      </c>
      <c r="O20" s="113">
        <f>MIN(N21,N20)</f>
        <v/>
      </c>
      <c r="P20" s="114">
        <f>MIN(O21,O20)</f>
        <v/>
      </c>
      <c r="Q20" s="114">
        <f>MIN(P21,P20)</f>
        <v/>
      </c>
      <c r="R20" s="114">
        <f>MIN(Q21,Q20)</f>
        <v/>
      </c>
      <c r="S20" s="114">
        <f>MIN(R21,R20)</f>
        <v/>
      </c>
      <c r="T20" s="114">
        <f>MIN(S21,S20)</f>
        <v/>
      </c>
      <c r="U20" s="114">
        <f>MIN(T21,T20)</f>
        <v/>
      </c>
      <c r="V20" s="114">
        <f>MIN(U21,U20)</f>
        <v/>
      </c>
      <c r="W20" s="114">
        <f>MIN(V21,V20)</f>
        <v/>
      </c>
      <c r="X20" s="114">
        <f>MIN(W21,W20)</f>
        <v/>
      </c>
      <c r="Y20" s="114">
        <f>MIN(X21,X20)</f>
        <v/>
      </c>
      <c r="Z20" s="114">
        <f>MIN(Y21,Y20)</f>
        <v/>
      </c>
      <c r="AA20" s="114">
        <f>MIN(Z21,Z20)</f>
        <v/>
      </c>
      <c r="AB20" s="114">
        <f>MIN(AA21,AA20)</f>
        <v/>
      </c>
      <c r="AC20" s="114">
        <f>MIN(AB21,AB20)</f>
        <v/>
      </c>
      <c r="AD20" s="114">
        <f>MIN(AC21,AC20)</f>
        <v/>
      </c>
      <c r="AE20" s="114">
        <f>MIN(AD21,AD20)</f>
        <v/>
      </c>
      <c r="AF20" s="114">
        <f>MIN(AE21,AE20)</f>
        <v/>
      </c>
      <c r="AG20" s="114">
        <f>MIN(AF21,AF20)</f>
        <v/>
      </c>
      <c r="AH20" s="114">
        <f>MIN(AG21,AG20)</f>
        <v/>
      </c>
      <c r="AI20" s="114">
        <f>MIN(AH21,AH20)</f>
        <v/>
      </c>
      <c r="AJ20" s="114">
        <f>MIN(AI21,AI20)</f>
        <v/>
      </c>
      <c r="AK20" s="114">
        <f>MIN(AJ21,AJ20)</f>
        <v/>
      </c>
      <c r="AL20" s="114">
        <f>MIN(AK21,AK20)</f>
        <v/>
      </c>
      <c r="AM20" s="114">
        <f>MIN(AL21,AL20)</f>
        <v/>
      </c>
      <c r="AN20" s="114">
        <f>MIN(AM21,AM20)</f>
        <v/>
      </c>
      <c r="AO20" s="114">
        <f>MIN(AN21,AN20)</f>
        <v/>
      </c>
      <c r="AP20" s="114">
        <f>MIN(AO21,AO20)</f>
        <v/>
      </c>
      <c r="AQ20" s="114">
        <f>MIN(AP21,AP20)</f>
        <v/>
      </c>
      <c r="AR20" s="114">
        <f>MIN(AQ21,AQ20)</f>
        <v/>
      </c>
      <c r="AS20" s="114">
        <f>MIN(AR21,AR20)</f>
        <v/>
      </c>
      <c r="AT20" s="114">
        <f>MIN(AS21,AS20)</f>
        <v/>
      </c>
      <c r="AU20" s="114">
        <f>MIN(AT21,AT20)</f>
        <v/>
      </c>
      <c r="AV20" s="114">
        <f>MIN(AU21,AU20)</f>
        <v/>
      </c>
      <c r="AW20" s="114">
        <f>MIN(AV21,AV20)</f>
        <v/>
      </c>
      <c r="AX20" s="114">
        <f>MIN(AW21,AW20)</f>
        <v/>
      </c>
      <c r="AY20" s="114">
        <f>MIN(AX21,AX20)</f>
        <v/>
      </c>
      <c r="AZ20" s="114">
        <f>MIN(AY21,AY20)</f>
        <v/>
      </c>
      <c r="BA20" s="114">
        <f>MIN(AZ21,AZ20)</f>
        <v/>
      </c>
      <c r="BB20" s="114">
        <f>MIN(BA21,BA20)</f>
        <v/>
      </c>
      <c r="BC20" s="114">
        <f>MIN(BB21,BB20)</f>
        <v/>
      </c>
      <c r="BD20" s="114">
        <f>MIN(BC21,BC20)</f>
        <v/>
      </c>
      <c r="BE20" s="114">
        <f>MIN(BD21,BD20)</f>
        <v/>
      </c>
      <c r="BF20" s="114">
        <f>MIN(BE21,BE20)</f>
        <v/>
      </c>
      <c r="BG20" s="114">
        <f>MIN(BF21,BF20)</f>
        <v/>
      </c>
      <c r="BH20" s="114">
        <f>MIN(BG21,BG20)</f>
        <v/>
      </c>
      <c r="BI20" s="114">
        <f>MIN(BH21,BH20)</f>
        <v/>
      </c>
      <c r="BJ20" s="114">
        <f>MIN(BI21,BI20)</f>
        <v/>
      </c>
      <c r="BK20" s="114">
        <f>MIN(BJ21,BJ20)</f>
        <v/>
      </c>
      <c r="BL20" s="114">
        <f>MIN(BK21,BK20)</f>
        <v/>
      </c>
      <c r="BM20" s="114">
        <f>MIN(BL21,BL20)</f>
        <v/>
      </c>
      <c r="BN20" s="114">
        <f>MIN(BM21,BM20)</f>
        <v/>
      </c>
      <c r="BO20" s="114">
        <f>MIN(BN21,BN20)</f>
        <v/>
      </c>
      <c r="BP20" s="114">
        <f>MIN(BO21,BO20)</f>
        <v/>
      </c>
      <c r="BQ20" s="114">
        <f>MIN(BP21,BP20)</f>
        <v/>
      </c>
      <c r="BR20" s="114">
        <f>MIN(BQ21,BQ20)</f>
        <v/>
      </c>
      <c r="BS20" s="114">
        <f>MIN(BR21,BR20)</f>
        <v/>
      </c>
      <c r="BT20" s="114">
        <f>MIN(BS21,BS20)</f>
        <v/>
      </c>
      <c r="BU20" s="114">
        <f>MIN(BT21,BT20)</f>
        <v/>
      </c>
      <c r="BV20" s="114">
        <f>MIN(BU21,BU20)</f>
        <v/>
      </c>
      <c r="BW20" s="114">
        <f>MIN(BV21,BV20)</f>
        <v/>
      </c>
      <c r="BX20" s="114">
        <f>MIN(BW21,BW20)</f>
        <v/>
      </c>
      <c r="BY20" s="114">
        <f>MIN(BX21,BX20)</f>
        <v/>
      </c>
      <c r="BZ20" s="114">
        <f>MIN(BY21,BY20)</f>
        <v/>
      </c>
      <c r="CA20" s="114">
        <f>MIN(BZ21,BZ20)</f>
        <v/>
      </c>
      <c r="CB20" s="114">
        <f>MIN(CA21,CA20)</f>
        <v/>
      </c>
      <c r="CC20" s="114">
        <f>MIN(CB21,CB20)</f>
        <v/>
      </c>
      <c r="CD20" s="114">
        <f>MIN(CC21,CC20)</f>
        <v/>
      </c>
      <c r="CE20" s="114">
        <f>MIN(CD21,CD20)</f>
        <v/>
      </c>
      <c r="CF20" s="114">
        <f>MIN(CE21,CE20)</f>
        <v/>
      </c>
      <c r="CG20" s="114">
        <f>MIN(CF21,CF20)</f>
        <v/>
      </c>
      <c r="CH20" s="114">
        <f>MIN(CG21,CG20)</f>
        <v/>
      </c>
      <c r="CI20" s="114">
        <f>MIN(CH21,CH20)</f>
        <v/>
      </c>
      <c r="CJ20" s="114">
        <f>MIN(CI21,CI20)</f>
        <v/>
      </c>
      <c r="CK20" s="114">
        <f>MIN(CJ21,CJ20)</f>
        <v/>
      </c>
      <c r="CL20" s="114">
        <f>MIN(CK21,CK20)</f>
        <v/>
      </c>
      <c r="CM20" s="114">
        <f>MIN(CL21,CL20)</f>
        <v/>
      </c>
      <c r="CN20" s="114">
        <f>MIN(CM21,CM20)</f>
        <v/>
      </c>
      <c r="CO20" s="114">
        <f>MIN(CN21,CN20)</f>
        <v/>
      </c>
      <c r="CP20" s="114">
        <f>MIN(CO21,CO20)</f>
        <v/>
      </c>
      <c r="CQ20" s="114">
        <f>MIN(CP21,CP20)</f>
        <v/>
      </c>
      <c r="CR20" s="114">
        <f>MIN(CQ21,CQ20)</f>
        <v/>
      </c>
      <c r="CS20" s="114">
        <f>MIN(CR21,CR20)</f>
        <v/>
      </c>
      <c r="CT20" s="114">
        <f>MIN(CS21,CS20)</f>
        <v/>
      </c>
      <c r="CU20" s="114">
        <f>MIN(CT21,CT20)</f>
        <v/>
      </c>
      <c r="CV20" s="114">
        <f>MIN(CU21,CU20)</f>
        <v/>
      </c>
      <c r="CW20" s="114">
        <f>MIN(CV21,CV20)</f>
        <v/>
      </c>
      <c r="CX20" s="114">
        <f>MIN(CW21,CW20)</f>
        <v/>
      </c>
      <c r="CY20" s="114">
        <f>MIN(CX21,CX20)</f>
        <v/>
      </c>
      <c r="CZ20" s="114">
        <f>MIN(CY21,CY20)</f>
        <v/>
      </c>
      <c r="DA20" s="114">
        <f>MIN(CZ21,CZ20)</f>
        <v/>
      </c>
      <c r="DB20" s="114">
        <f>MIN(DA21,DA20)</f>
        <v/>
      </c>
      <c r="DC20" s="114">
        <f>MIN(DB21,DB20)</f>
        <v/>
      </c>
      <c r="DD20" s="114">
        <f>MIN(DC21,DC20)</f>
        <v/>
      </c>
      <c r="DE20" s="114">
        <f>MIN(DD21,DD20)</f>
        <v/>
      </c>
      <c r="DF20" s="114">
        <f>MIN(DE21,DE20)</f>
        <v/>
      </c>
      <c r="DG20" s="114">
        <f>MIN(DF21,DF20)</f>
        <v/>
      </c>
      <c r="DH20" s="114">
        <f>MIN(DG21,DG20)</f>
        <v/>
      </c>
    </row>
    <row r="21">
      <c r="A21" s="110" t="inlineStr">
        <is>
          <t>月末残額</t>
        </is>
      </c>
      <c r="B21" s="111" t="n"/>
      <c r="C21" s="111" t="n"/>
      <c r="D21" s="111" t="n"/>
      <c r="E21" s="116">
        <f>B18</f>
        <v/>
      </c>
      <c r="F21" s="113">
        <f>MAX(E21-F20,0)</f>
        <v/>
      </c>
      <c r="G21" s="113">
        <f>MAX(F21-G20,0)</f>
        <v/>
      </c>
      <c r="H21" s="113">
        <f>MAX(G21-H20,0)</f>
        <v/>
      </c>
      <c r="I21" s="113">
        <f>MAX(H21-I20,0)</f>
        <v/>
      </c>
      <c r="J21" s="113">
        <f>MAX(I21-J20,0)</f>
        <v/>
      </c>
      <c r="K21" s="113">
        <f>MAX(J21-K20,0)</f>
        <v/>
      </c>
      <c r="L21" s="113">
        <f>MAX(K21-L20,0)</f>
        <v/>
      </c>
      <c r="M21" s="113">
        <f>MAX(L21-M20,0)</f>
        <v/>
      </c>
      <c r="N21" s="113">
        <f>MAX(M21-N20,0)</f>
        <v/>
      </c>
      <c r="O21" s="113">
        <f>MAX(N21-O20,0)</f>
        <v/>
      </c>
      <c r="P21" s="114">
        <f>MAX(O21-P20,0)</f>
        <v/>
      </c>
      <c r="Q21" s="114">
        <f>MAX(P21-Q20,0)</f>
        <v/>
      </c>
      <c r="R21" s="114">
        <f>MAX(Q21-R20,0)</f>
        <v/>
      </c>
      <c r="S21" s="114">
        <f>MAX(R21-S20,0)</f>
        <v/>
      </c>
      <c r="T21" s="114">
        <f>MAX(S21-T20,0)</f>
        <v/>
      </c>
      <c r="U21" s="114">
        <f>MAX(T21-U20,0)</f>
        <v/>
      </c>
      <c r="V21" s="114">
        <f>MAX(U21-V20,0)</f>
        <v/>
      </c>
      <c r="W21" s="114">
        <f>MAX(V21-W20,0)</f>
        <v/>
      </c>
      <c r="X21" s="114">
        <f>MAX(W21-X20,0)</f>
        <v/>
      </c>
      <c r="Y21" s="114">
        <f>MAX(X21-Y20,0)</f>
        <v/>
      </c>
      <c r="Z21" s="114">
        <f>MAX(Y21-Z20,0)</f>
        <v/>
      </c>
      <c r="AA21" s="114">
        <f>MAX(Z21-AA20,0)</f>
        <v/>
      </c>
      <c r="AB21" s="114">
        <f>MAX(AA21-AB20,0)</f>
        <v/>
      </c>
      <c r="AC21" s="114">
        <f>MAX(AB21-AC20,0)</f>
        <v/>
      </c>
      <c r="AD21" s="114">
        <f>MAX(AC21-AD20,0)</f>
        <v/>
      </c>
      <c r="AE21" s="114">
        <f>MAX(AD21-AE20,0)</f>
        <v/>
      </c>
      <c r="AF21" s="114">
        <f>MAX(AE21-AF20,0)</f>
        <v/>
      </c>
      <c r="AG21" s="114">
        <f>MAX(AF21-AG20,0)</f>
        <v/>
      </c>
      <c r="AH21" s="114">
        <f>MAX(AG21-AH20,0)</f>
        <v/>
      </c>
      <c r="AI21" s="114">
        <f>MAX(AH21-AI20,0)</f>
        <v/>
      </c>
      <c r="AJ21" s="114">
        <f>MAX(AI21-AJ20,0)</f>
        <v/>
      </c>
      <c r="AK21" s="114">
        <f>MAX(AJ21-AK20,0)</f>
        <v/>
      </c>
      <c r="AL21" s="114">
        <f>MAX(AK21-AL20,0)</f>
        <v/>
      </c>
      <c r="AM21" s="114">
        <f>MAX(AL21-AM20,0)</f>
        <v/>
      </c>
      <c r="AN21" s="114">
        <f>MAX(AM21-AN20,0)</f>
        <v/>
      </c>
      <c r="AO21" s="114">
        <f>MAX(AN21-AO20,0)</f>
        <v/>
      </c>
      <c r="AP21" s="114">
        <f>MAX(AO21-AP20,0)</f>
        <v/>
      </c>
      <c r="AQ21" s="114">
        <f>MAX(AP21-AQ20,0)</f>
        <v/>
      </c>
      <c r="AR21" s="114">
        <f>MAX(AQ21-AR20,0)</f>
        <v/>
      </c>
      <c r="AS21" s="114">
        <f>MAX(AR21-AS20,0)</f>
        <v/>
      </c>
      <c r="AT21" s="114">
        <f>MAX(AS21-AT20,0)</f>
        <v/>
      </c>
      <c r="AU21" s="114">
        <f>MAX(AT21-AU20,0)</f>
        <v/>
      </c>
      <c r="AV21" s="114">
        <f>MAX(AU21-AV20,0)</f>
        <v/>
      </c>
      <c r="AW21" s="114">
        <f>MAX(AV21-AW20,0)</f>
        <v/>
      </c>
      <c r="AX21" s="114">
        <f>MAX(AW21-AX20,0)</f>
        <v/>
      </c>
      <c r="AY21" s="114">
        <f>MAX(AX21-AY20,0)</f>
        <v/>
      </c>
      <c r="AZ21" s="114">
        <f>MAX(AY21-AZ20,0)</f>
        <v/>
      </c>
      <c r="BA21" s="114">
        <f>MAX(AZ21-BA20,0)</f>
        <v/>
      </c>
      <c r="BB21" s="114">
        <f>MAX(BA21-BB20,0)</f>
        <v/>
      </c>
      <c r="BC21" s="114">
        <f>MAX(BB21-BC20,0)</f>
        <v/>
      </c>
      <c r="BD21" s="114">
        <f>MAX(BC21-BD20,0)</f>
        <v/>
      </c>
      <c r="BE21" s="114">
        <f>MAX(BD21-BE20,0)</f>
        <v/>
      </c>
      <c r="BF21" s="114">
        <f>MAX(BE21-BF20,0)</f>
        <v/>
      </c>
      <c r="BG21" s="114">
        <f>MAX(BF21-BG20,0)</f>
        <v/>
      </c>
      <c r="BH21" s="114">
        <f>MAX(BG21-BH20,0)</f>
        <v/>
      </c>
      <c r="BI21" s="114">
        <f>MAX(BH21-BI20,0)</f>
        <v/>
      </c>
      <c r="BJ21" s="114">
        <f>MAX(BI21-BJ20,0)</f>
        <v/>
      </c>
      <c r="BK21" s="114">
        <f>MAX(BJ21-BK20,0)</f>
        <v/>
      </c>
      <c r="BL21" s="114">
        <f>MAX(BK21-BL20,0)</f>
        <v/>
      </c>
      <c r="BM21" s="114">
        <f>MAX(BL21-BM20,0)</f>
        <v/>
      </c>
      <c r="BN21" s="114">
        <f>MAX(BM21-BN20,0)</f>
        <v/>
      </c>
      <c r="BO21" s="114">
        <f>MAX(BN21-BO20,0)</f>
        <v/>
      </c>
      <c r="BP21" s="114">
        <f>MAX(BO21-BP20,0)</f>
        <v/>
      </c>
      <c r="BQ21" s="114">
        <f>MAX(BP21-BQ20,0)</f>
        <v/>
      </c>
      <c r="BR21" s="114">
        <f>MAX(BQ21-BR20,0)</f>
        <v/>
      </c>
      <c r="BS21" s="114">
        <f>MAX(BR21-BS20,0)</f>
        <v/>
      </c>
      <c r="BT21" s="114">
        <f>MAX(BS21-BT20,0)</f>
        <v/>
      </c>
      <c r="BU21" s="114">
        <f>MAX(BT21-BU20,0)</f>
        <v/>
      </c>
      <c r="BV21" s="114">
        <f>MAX(BU21-BV20,0)</f>
        <v/>
      </c>
      <c r="BW21" s="114">
        <f>MAX(BV21-BW20,0)</f>
        <v/>
      </c>
      <c r="BX21" s="114">
        <f>MAX(BW21-BX20,0)</f>
        <v/>
      </c>
      <c r="BY21" s="114">
        <f>MAX(BX21-BY20,0)</f>
        <v/>
      </c>
      <c r="BZ21" s="114">
        <f>MAX(BY21-BZ20,0)</f>
        <v/>
      </c>
      <c r="CA21" s="114">
        <f>MAX(BZ21-CA20,0)</f>
        <v/>
      </c>
      <c r="CB21" s="114">
        <f>MAX(CA21-CB20,0)</f>
        <v/>
      </c>
      <c r="CC21" s="114">
        <f>MAX(CB21-CC20,0)</f>
        <v/>
      </c>
      <c r="CD21" s="114">
        <f>MAX(CC21-CD20,0)</f>
        <v/>
      </c>
      <c r="CE21" s="114">
        <f>MAX(CD21-CE20,0)</f>
        <v/>
      </c>
      <c r="CF21" s="114">
        <f>MAX(CE21-CF20,0)</f>
        <v/>
      </c>
      <c r="CG21" s="114">
        <f>MAX(CF21-CG20,0)</f>
        <v/>
      </c>
      <c r="CH21" s="114">
        <f>MAX(CG21-CH20,0)</f>
        <v/>
      </c>
      <c r="CI21" s="114">
        <f>MAX(CH21-CI20,0)</f>
        <v/>
      </c>
      <c r="CJ21" s="114">
        <f>MAX(CI21-CJ20,0)</f>
        <v/>
      </c>
      <c r="CK21" s="114">
        <f>MAX(CJ21-CK20,0)</f>
        <v/>
      </c>
      <c r="CL21" s="114">
        <f>MAX(CK21-CL20,0)</f>
        <v/>
      </c>
      <c r="CM21" s="114">
        <f>MAX(CL21-CM20,0)</f>
        <v/>
      </c>
      <c r="CN21" s="114">
        <f>MAX(CM21-CN20,0)</f>
        <v/>
      </c>
      <c r="CO21" s="114">
        <f>MAX(CN21-CO20,0)</f>
        <v/>
      </c>
      <c r="CP21" s="114">
        <f>MAX(CO21-CP20,0)</f>
        <v/>
      </c>
      <c r="CQ21" s="114">
        <f>MAX(CP21-CQ20,0)</f>
        <v/>
      </c>
      <c r="CR21" s="114">
        <f>MAX(CQ21-CR20,0)</f>
        <v/>
      </c>
      <c r="CS21" s="114">
        <f>MAX(CR21-CS20,0)</f>
        <v/>
      </c>
      <c r="CT21" s="114">
        <f>MAX(CS21-CT20,0)</f>
        <v/>
      </c>
      <c r="CU21" s="114">
        <f>MAX(CT21-CU20,0)</f>
        <v/>
      </c>
      <c r="CV21" s="114">
        <f>MAX(CU21-CV20,0)</f>
        <v/>
      </c>
      <c r="CW21" s="114">
        <f>MAX(CV21-CW20,0)</f>
        <v/>
      </c>
      <c r="CX21" s="114">
        <f>MAX(CW21-CX20,0)</f>
        <v/>
      </c>
      <c r="CY21" s="114">
        <f>MAX(CX21-CY20,0)</f>
        <v/>
      </c>
      <c r="CZ21" s="114">
        <f>MAX(CY21-CZ20,0)</f>
        <v/>
      </c>
      <c r="DA21" s="114">
        <f>MAX(CZ21-DA20,0)</f>
        <v/>
      </c>
      <c r="DB21" s="114">
        <f>MAX(DA21-DB20,0)</f>
        <v/>
      </c>
      <c r="DC21" s="114">
        <f>MAX(DB21-DC20,0)</f>
        <v/>
      </c>
      <c r="DD21" s="114">
        <f>MAX(DC21-DD20,0)</f>
        <v/>
      </c>
      <c r="DE21" s="114">
        <f>MAX(DD21-DE20,0)</f>
        <v/>
      </c>
      <c r="DF21" s="114">
        <f>MAX(DE21-DF20,0)</f>
        <v/>
      </c>
      <c r="DG21" s="114">
        <f>MAX(DF21-DG20,0)</f>
        <v/>
      </c>
      <c r="DH21" s="114">
        <f>MAX(DG21-DH20,0)</f>
        <v/>
      </c>
    </row>
    <row r="22">
      <c r="A22" s="127" t="inlineStr">
        <is>
          <t>1年内返済額</t>
        </is>
      </c>
      <c r="B22" s="111" t="n"/>
      <c r="C22" s="111" t="n"/>
      <c r="D22" s="111" t="n"/>
      <c r="E22" s="111" t="n"/>
      <c r="F22" s="111" t="n"/>
      <c r="G22" s="111" t="n"/>
      <c r="H22" s="111" t="n"/>
      <c r="I22" s="111" t="n"/>
      <c r="J22" s="111" t="n"/>
      <c r="K22" s="111" t="n"/>
      <c r="L22" s="111" t="n"/>
      <c r="M22" s="111" t="n"/>
      <c r="N22" s="111" t="n"/>
      <c r="O22" s="111" t="n"/>
      <c r="P22" s="114">
        <f>IF(P21=0,0,SUM(Q20:AB20))</f>
        <v/>
      </c>
      <c r="Q22" s="114">
        <f>IF(Q21=0,0,SUM(R20:AC20))</f>
        <v/>
      </c>
      <c r="R22" s="114">
        <f>IF(R21=0,0,SUM(S20:AD20))</f>
        <v/>
      </c>
      <c r="S22" s="114">
        <f>IF(S21=0,0,SUM(T20:AE20))</f>
        <v/>
      </c>
      <c r="T22" s="114">
        <f>IF(T21=0,0,SUM(U20:AF20))</f>
        <v/>
      </c>
      <c r="U22" s="114">
        <f>IF(U21=0,0,SUM(V20:AG20))</f>
        <v/>
      </c>
      <c r="V22" s="114">
        <f>IF(V21=0,0,SUM(W20:AH20))</f>
        <v/>
      </c>
      <c r="W22" s="114">
        <f>IF(W21=0,0,SUM(X20:AI20))</f>
        <v/>
      </c>
      <c r="X22" s="114">
        <f>IF(X21=0,0,SUM(Y20:AJ20))</f>
        <v/>
      </c>
      <c r="Y22" s="114">
        <f>IF(Y21=0,0,SUM(Z20:AK20))</f>
        <v/>
      </c>
      <c r="Z22" s="114">
        <f>IF(Z21=0,0,SUM(AA20:AL20))</f>
        <v/>
      </c>
      <c r="AA22" s="114">
        <f>IF(AA21=0,0,SUM(AB20:AM20))</f>
        <v/>
      </c>
      <c r="AB22" s="114">
        <f>IF(AB21=0,0,SUM(AC20:AN20))</f>
        <v/>
      </c>
      <c r="AC22" s="114">
        <f>IF(AC21=0,0,SUM(AD20:AO20))</f>
        <v/>
      </c>
      <c r="AD22" s="114">
        <f>IF(AD21=0,0,SUM(AE20:AP20))</f>
        <v/>
      </c>
      <c r="AE22" s="114">
        <f>IF(AE21=0,0,SUM(AF20:AQ20))</f>
        <v/>
      </c>
      <c r="AF22" s="114">
        <f>IF(AF21=0,0,SUM(AG20:AR20))</f>
        <v/>
      </c>
      <c r="AG22" s="114">
        <f>IF(AG21=0,0,SUM(AH20:AS20))</f>
        <v/>
      </c>
      <c r="AH22" s="114">
        <f>IF(AH21=0,0,SUM(AI20:AT20))</f>
        <v/>
      </c>
      <c r="AI22" s="114">
        <f>IF(AI21=0,0,SUM(AJ20:AU20))</f>
        <v/>
      </c>
      <c r="AJ22" s="114">
        <f>IF(AJ21=0,0,SUM(AK20:AV20))</f>
        <v/>
      </c>
      <c r="AK22" s="114">
        <f>IF(AK21=0,0,SUM(AL20:AW20))</f>
        <v/>
      </c>
      <c r="AL22" s="114">
        <f>IF(AL21=0,0,SUM(AM20:AX20))</f>
        <v/>
      </c>
      <c r="AM22" s="114">
        <f>IF(AM21=0,0,SUM(AN20:AY20))</f>
        <v/>
      </c>
      <c r="AN22" s="114">
        <f>IF(AN21=0,0,SUM(AO20:AZ20))</f>
        <v/>
      </c>
      <c r="AO22" s="114">
        <f>IF(AO21=0,0,SUM(AP20:BA20))</f>
        <v/>
      </c>
      <c r="AP22" s="114">
        <f>IF(AP21=0,0,SUM(AQ20:BB20))</f>
        <v/>
      </c>
      <c r="AQ22" s="114">
        <f>IF(AQ21=0,0,SUM(AR20:BC20))</f>
        <v/>
      </c>
      <c r="AR22" s="114">
        <f>IF(AR21=0,0,SUM(AS20:BD20))</f>
        <v/>
      </c>
      <c r="AS22" s="114">
        <f>IF(AS21=0,0,SUM(AT20:BE20))</f>
        <v/>
      </c>
      <c r="AT22" s="114">
        <f>IF(AT21=0,0,SUM(AU20:BF20))</f>
        <v/>
      </c>
      <c r="AU22" s="114">
        <f>IF(AU21=0,0,SUM(AV20:BG20))</f>
        <v/>
      </c>
      <c r="AV22" s="114">
        <f>IF(AV21=0,0,SUM(AW20:BH20))</f>
        <v/>
      </c>
      <c r="AW22" s="114">
        <f>IF(AW21=0,0,SUM(AX20:BI20))</f>
        <v/>
      </c>
      <c r="AX22" s="114">
        <f>IF(AX21=0,0,SUM(AY20:BJ20))</f>
        <v/>
      </c>
      <c r="AY22" s="114">
        <f>IF(AY21=0,0,SUM(AZ20:BK20))</f>
        <v/>
      </c>
      <c r="AZ22" s="114">
        <f>IF(AZ21=0,0,SUM(BA20:BL20))</f>
        <v/>
      </c>
      <c r="BA22" s="114">
        <f>IF(BA21=0,0,SUM(BB20:BM20))</f>
        <v/>
      </c>
      <c r="BB22" s="114">
        <f>IF(BB21=0,0,SUM(BC20:BN20))</f>
        <v/>
      </c>
      <c r="BC22" s="114">
        <f>IF(BC21=0,0,SUM(BD20:BO20))</f>
        <v/>
      </c>
      <c r="BD22" s="114">
        <f>IF(BD21=0,0,SUM(BE20:BP20))</f>
        <v/>
      </c>
      <c r="BE22" s="114">
        <f>IF(BE21=0,0,SUM(BF20:BQ20))</f>
        <v/>
      </c>
      <c r="BF22" s="114">
        <f>IF(BF21=0,0,SUM(BG20:BR20))</f>
        <v/>
      </c>
      <c r="BG22" s="114">
        <f>IF(BG21=0,0,SUM(BH20:BS20))</f>
        <v/>
      </c>
      <c r="BH22" s="114">
        <f>IF(BH21=0,0,SUM(BI20:BT20))</f>
        <v/>
      </c>
      <c r="BI22" s="114">
        <f>IF(BI21=0,0,SUM(BJ20:BU20))</f>
        <v/>
      </c>
      <c r="BJ22" s="114">
        <f>IF(BJ21=0,0,SUM(BK20:BV20))</f>
        <v/>
      </c>
      <c r="BK22" s="114">
        <f>IF(BK21=0,0,SUM(BL20:BW20))</f>
        <v/>
      </c>
      <c r="BL22" s="114">
        <f>IF(BL21=0,0,SUM(BM20:BX20))</f>
        <v/>
      </c>
      <c r="BM22" s="114">
        <f>IF(BM21=0,0,SUM(BN20:BY20))</f>
        <v/>
      </c>
      <c r="BN22" s="114">
        <f>IF(BN21=0,0,SUM(BO20:BZ20))</f>
        <v/>
      </c>
      <c r="BO22" s="114">
        <f>IF(BO21=0,0,SUM(BP20:CA20))</f>
        <v/>
      </c>
      <c r="BP22" s="114">
        <f>IF(BP21=0,0,SUM(BQ20:CB20))</f>
        <v/>
      </c>
      <c r="BQ22" s="114">
        <f>IF(BQ21=0,0,SUM(BR20:CC20))</f>
        <v/>
      </c>
      <c r="BR22" s="114">
        <f>IF(BR21=0,0,SUM(BS20:CD20))</f>
        <v/>
      </c>
      <c r="BS22" s="114">
        <f>IF(BS21=0,0,SUM(BT20:CE20))</f>
        <v/>
      </c>
      <c r="BT22" s="114">
        <f>IF(BT21=0,0,SUM(BU20:CF20))</f>
        <v/>
      </c>
      <c r="BU22" s="114">
        <f>IF(BU21=0,0,SUM(BV20:CG20))</f>
        <v/>
      </c>
      <c r="BV22" s="114">
        <f>IF(BV21=0,0,SUM(BW20:CH20))</f>
        <v/>
      </c>
      <c r="BW22" s="114">
        <f>IF(BW21=0,0,SUM(BX20:CI20))</f>
        <v/>
      </c>
      <c r="BX22" s="114">
        <f>IF(BX21=0,0,SUM(BY20:CJ20))</f>
        <v/>
      </c>
      <c r="BY22" s="114">
        <f>IF(BY21=0,0,SUM(BZ20:CK20))</f>
        <v/>
      </c>
      <c r="BZ22" s="114">
        <f>IF(BZ21=0,0,SUM(CA20:CL20))</f>
        <v/>
      </c>
      <c r="CA22" s="114">
        <f>IF(CA21=0,0,SUM(CB20:CM20))</f>
        <v/>
      </c>
      <c r="CB22" s="114">
        <f>IF(CB21=0,0,SUM(CC20:CN20))</f>
        <v/>
      </c>
      <c r="CC22" s="114">
        <f>IF(CC21=0,0,SUM(CD20:CO20))</f>
        <v/>
      </c>
      <c r="CD22" s="114">
        <f>IF(CD21=0,0,SUM(CE20:CP20))</f>
        <v/>
      </c>
      <c r="CE22" s="114">
        <f>IF(CE21=0,0,SUM(CF20:CQ20))</f>
        <v/>
      </c>
      <c r="CF22" s="114">
        <f>IF(CF21=0,0,SUM(CG20:CR20))</f>
        <v/>
      </c>
      <c r="CG22" s="114">
        <f>IF(CG21=0,0,SUM(CH20:CS20))</f>
        <v/>
      </c>
      <c r="CH22" s="114">
        <f>IF(CH21=0,0,SUM(CI20:CT20))</f>
        <v/>
      </c>
      <c r="CI22" s="114">
        <f>IF(CI21=0,0,SUM(CJ20:CU20))</f>
        <v/>
      </c>
      <c r="CJ22" s="114">
        <f>IF(CJ21=0,0,SUM(CK20:CV20))</f>
        <v/>
      </c>
      <c r="CK22" s="114">
        <f>IF(CK21=0,0,SUM(CL20:CW20))</f>
        <v/>
      </c>
      <c r="CL22" s="114">
        <f>IF(CL21=0,0,SUM(CM20:CX20))</f>
        <v/>
      </c>
      <c r="CM22" s="114">
        <f>IF(CM21=0,0,SUM(CN20:CY20))</f>
        <v/>
      </c>
      <c r="CN22" s="114">
        <f>IF(CN21=0,0,SUM(CO20:CZ20))</f>
        <v/>
      </c>
      <c r="CO22" s="114">
        <f>IF(CO21=0,0,SUM(CP20:DA20))</f>
        <v/>
      </c>
      <c r="CP22" s="114">
        <f>IF(CP21=0,0,SUM(CQ20:DB20))</f>
        <v/>
      </c>
      <c r="CQ22" s="114">
        <f>IF(CQ21=0,0,SUM(CR20:DC20))</f>
        <v/>
      </c>
      <c r="CR22" s="114">
        <f>IF(CR21=0,0,SUM(CS20:DD20))</f>
        <v/>
      </c>
      <c r="CS22" s="114">
        <f>IF(CS21=0,0,SUM(CT20:DE20))</f>
        <v/>
      </c>
      <c r="CT22" s="114">
        <f>IF(CT21=0,0,SUM(CU20:DF20))</f>
        <v/>
      </c>
      <c r="CU22" s="114">
        <f>IF(CU21=0,0,SUM(CV20:DG20))</f>
        <v/>
      </c>
      <c r="CV22" s="114">
        <f>IF(CV21=0,0,SUM(CW20:DH20))</f>
        <v/>
      </c>
      <c r="CW22" s="114">
        <f>IF(CW21=0,0,SUM(CX20:DI20))</f>
        <v/>
      </c>
      <c r="CX22" s="114">
        <f>IF(CX21=0,0,SUM(CY20:DJ20))</f>
        <v/>
      </c>
      <c r="CY22" s="114">
        <f>IF(CY21=0,0,SUM(CZ20:DK20))</f>
        <v/>
      </c>
      <c r="CZ22" s="114">
        <f>IF(CZ21=0,0,SUM(DA20:DL20))</f>
        <v/>
      </c>
      <c r="DA22" s="114">
        <f>IF(DA21=0,0,SUM(DB20:DM20))</f>
        <v/>
      </c>
      <c r="DB22" s="114">
        <f>IF(DB21=0,0,SUM(DC20:DN20))</f>
        <v/>
      </c>
      <c r="DC22" s="114">
        <f>IF(DC21=0,0,SUM(DD20:DO20))</f>
        <v/>
      </c>
      <c r="DD22" s="114">
        <f>IF(DD21=0,0,SUM(DE20:DP20))</f>
        <v/>
      </c>
      <c r="DE22" s="114">
        <f>IF(DE21=0,0,SUM(DF20:DQ20))</f>
        <v/>
      </c>
      <c r="DF22" s="114">
        <f>IF(DF21=0,0,SUM(DG20:DR20))</f>
        <v/>
      </c>
      <c r="DG22" s="114">
        <f>IF(DG21=0,0,SUM(DH20:DS20))</f>
        <v/>
      </c>
      <c r="DH22" s="114">
        <f>IF(DH21=0,0,SUM(DI20:DT20))</f>
        <v/>
      </c>
    </row>
    <row r="23">
      <c r="A23" s="127" t="inlineStr">
        <is>
          <t>1年超返済額</t>
        </is>
      </c>
      <c r="B23" s="111" t="n"/>
      <c r="C23" s="111" t="n"/>
      <c r="D23" s="111" t="n"/>
      <c r="E23" s="111" t="n"/>
      <c r="F23" s="111" t="n"/>
      <c r="G23" s="111" t="n"/>
      <c r="H23" s="111" t="n"/>
      <c r="I23" s="111" t="n"/>
      <c r="J23" s="111" t="n"/>
      <c r="K23" s="111" t="n"/>
      <c r="L23" s="111" t="n"/>
      <c r="M23" s="111" t="n"/>
      <c r="N23" s="111" t="n"/>
      <c r="O23" s="111" t="n"/>
      <c r="P23" s="114">
        <f>P21-P22</f>
        <v/>
      </c>
      <c r="Q23" s="114">
        <f>Q21-Q22</f>
        <v/>
      </c>
      <c r="R23" s="114">
        <f>R21-R22</f>
        <v/>
      </c>
      <c r="S23" s="114">
        <f>S21-S22</f>
        <v/>
      </c>
      <c r="T23" s="114">
        <f>T21-T22</f>
        <v/>
      </c>
      <c r="U23" s="114">
        <f>U21-U22</f>
        <v/>
      </c>
      <c r="V23" s="114">
        <f>V21-V22</f>
        <v/>
      </c>
      <c r="W23" s="114">
        <f>W21-W22</f>
        <v/>
      </c>
      <c r="X23" s="114">
        <f>X21-X22</f>
        <v/>
      </c>
      <c r="Y23" s="114">
        <f>Y21-Y22</f>
        <v/>
      </c>
      <c r="Z23" s="114">
        <f>Z21-Z22</f>
        <v/>
      </c>
      <c r="AA23" s="114">
        <f>AA21-AA22</f>
        <v/>
      </c>
      <c r="AB23" s="114">
        <f>AB21-AB22</f>
        <v/>
      </c>
      <c r="AC23" s="114">
        <f>AC21-AC22</f>
        <v/>
      </c>
      <c r="AD23" s="114">
        <f>AD21-AD22</f>
        <v/>
      </c>
      <c r="AE23" s="114">
        <f>AE21-AE22</f>
        <v/>
      </c>
      <c r="AF23" s="114">
        <f>AF21-AF22</f>
        <v/>
      </c>
      <c r="AG23" s="114">
        <f>AG21-AG22</f>
        <v/>
      </c>
      <c r="AH23" s="114">
        <f>AH21-AH22</f>
        <v/>
      </c>
      <c r="AI23" s="114">
        <f>AI21-AI22</f>
        <v/>
      </c>
      <c r="AJ23" s="114">
        <f>AJ21-AJ22</f>
        <v/>
      </c>
      <c r="AK23" s="114">
        <f>AK21-AK22</f>
        <v/>
      </c>
      <c r="AL23" s="114">
        <f>AL21-AL22</f>
        <v/>
      </c>
      <c r="AM23" s="114">
        <f>AM21-AM22</f>
        <v/>
      </c>
      <c r="AN23" s="114">
        <f>AN21-AN22</f>
        <v/>
      </c>
      <c r="AO23" s="114">
        <f>AO21-AO22</f>
        <v/>
      </c>
      <c r="AP23" s="114">
        <f>AP21-AP22</f>
        <v/>
      </c>
      <c r="AQ23" s="114">
        <f>AQ21-AQ22</f>
        <v/>
      </c>
      <c r="AR23" s="114">
        <f>AR21-AR22</f>
        <v/>
      </c>
      <c r="AS23" s="114">
        <f>AS21-AS22</f>
        <v/>
      </c>
      <c r="AT23" s="114">
        <f>AT21-AT22</f>
        <v/>
      </c>
      <c r="AU23" s="114">
        <f>AU21-AU22</f>
        <v/>
      </c>
      <c r="AV23" s="114">
        <f>AV21-AV22</f>
        <v/>
      </c>
      <c r="AW23" s="114">
        <f>AW21-AW22</f>
        <v/>
      </c>
      <c r="AX23" s="114">
        <f>AX21-AX22</f>
        <v/>
      </c>
      <c r="AY23" s="114">
        <f>AY21-AY22</f>
        <v/>
      </c>
      <c r="AZ23" s="114">
        <f>AZ21-AZ22</f>
        <v/>
      </c>
      <c r="BA23" s="114">
        <f>BA21-BA22</f>
        <v/>
      </c>
      <c r="BB23" s="114">
        <f>BB21-BB22</f>
        <v/>
      </c>
      <c r="BC23" s="114">
        <f>BC21-BC22</f>
        <v/>
      </c>
      <c r="BD23" s="114">
        <f>BD21-BD22</f>
        <v/>
      </c>
      <c r="BE23" s="114">
        <f>BE21-BE22</f>
        <v/>
      </c>
      <c r="BF23" s="114">
        <f>BF21-BF22</f>
        <v/>
      </c>
      <c r="BG23" s="114">
        <f>BG21-BG22</f>
        <v/>
      </c>
      <c r="BH23" s="114">
        <f>BH21-BH22</f>
        <v/>
      </c>
      <c r="BI23" s="114">
        <f>BI21-BI22</f>
        <v/>
      </c>
      <c r="BJ23" s="114">
        <f>BJ21-BJ22</f>
        <v/>
      </c>
      <c r="BK23" s="114">
        <f>BK21-BK22</f>
        <v/>
      </c>
      <c r="BL23" s="114">
        <f>BL21-BL22</f>
        <v/>
      </c>
      <c r="BM23" s="114">
        <f>BM21-BM22</f>
        <v/>
      </c>
      <c r="BN23" s="114">
        <f>BN21-BN22</f>
        <v/>
      </c>
      <c r="BO23" s="114">
        <f>BO21-BO22</f>
        <v/>
      </c>
      <c r="BP23" s="114">
        <f>BP21-BP22</f>
        <v/>
      </c>
      <c r="BQ23" s="114">
        <f>BQ21-BQ22</f>
        <v/>
      </c>
      <c r="BR23" s="114">
        <f>BR21-BR22</f>
        <v/>
      </c>
      <c r="BS23" s="114">
        <f>BS21-BS22</f>
        <v/>
      </c>
      <c r="BT23" s="114">
        <f>BT21-BT22</f>
        <v/>
      </c>
      <c r="BU23" s="114">
        <f>BU21-BU22</f>
        <v/>
      </c>
      <c r="BV23" s="114">
        <f>BV21-BV22</f>
        <v/>
      </c>
      <c r="BW23" s="114">
        <f>BW21-BW22</f>
        <v/>
      </c>
      <c r="BX23" s="114">
        <f>BX21-BX22</f>
        <v/>
      </c>
      <c r="BY23" s="114">
        <f>BY21-BY22</f>
        <v/>
      </c>
      <c r="BZ23" s="114">
        <f>BZ21-BZ22</f>
        <v/>
      </c>
      <c r="CA23" s="114">
        <f>CA21-CA22</f>
        <v/>
      </c>
      <c r="CB23" s="114">
        <f>CB21-CB22</f>
        <v/>
      </c>
      <c r="CC23" s="114">
        <f>CC21-CC22</f>
        <v/>
      </c>
      <c r="CD23" s="114">
        <f>CD21-CD22</f>
        <v/>
      </c>
      <c r="CE23" s="114">
        <f>CE21-CE22</f>
        <v/>
      </c>
      <c r="CF23" s="114">
        <f>CF21-CF22</f>
        <v/>
      </c>
      <c r="CG23" s="114">
        <f>CG21-CG22</f>
        <v/>
      </c>
      <c r="CH23" s="114">
        <f>CH21-CH22</f>
        <v/>
      </c>
      <c r="CI23" s="114">
        <f>CI21-CI22</f>
        <v/>
      </c>
      <c r="CJ23" s="114">
        <f>CJ21-CJ22</f>
        <v/>
      </c>
      <c r="CK23" s="114">
        <f>CK21-CK22</f>
        <v/>
      </c>
      <c r="CL23" s="114">
        <f>CL21-CL22</f>
        <v/>
      </c>
      <c r="CM23" s="114">
        <f>CM21-CM22</f>
        <v/>
      </c>
      <c r="CN23" s="114">
        <f>CN21-CN22</f>
        <v/>
      </c>
      <c r="CO23" s="114">
        <f>CO21-CO22</f>
        <v/>
      </c>
      <c r="CP23" s="114">
        <f>CP21-CP22</f>
        <v/>
      </c>
      <c r="CQ23" s="114">
        <f>CQ21-CQ22</f>
        <v/>
      </c>
      <c r="CR23" s="114">
        <f>CR21-CR22</f>
        <v/>
      </c>
      <c r="CS23" s="114">
        <f>CS21-CS22</f>
        <v/>
      </c>
      <c r="CT23" s="114">
        <f>CT21-CT22</f>
        <v/>
      </c>
      <c r="CU23" s="114">
        <f>CU21-CU22</f>
        <v/>
      </c>
      <c r="CV23" s="114">
        <f>CV21-CV22</f>
        <v/>
      </c>
      <c r="CW23" s="114">
        <f>CW21-CW22</f>
        <v/>
      </c>
      <c r="CX23" s="114">
        <f>CX21-CX22</f>
        <v/>
      </c>
      <c r="CY23" s="114">
        <f>CY21-CY22</f>
        <v/>
      </c>
      <c r="CZ23" s="114">
        <f>CZ21-CZ22</f>
        <v/>
      </c>
      <c r="DA23" s="114">
        <f>DA21-DA22</f>
        <v/>
      </c>
      <c r="DB23" s="114">
        <f>DB21-DB22</f>
        <v/>
      </c>
      <c r="DC23" s="114">
        <f>DC21-DC22</f>
        <v/>
      </c>
      <c r="DD23" s="114">
        <f>DD21-DD22</f>
        <v/>
      </c>
      <c r="DE23" s="114">
        <f>DE21-DE22</f>
        <v/>
      </c>
      <c r="DF23" s="114">
        <f>DF21-DF22</f>
        <v/>
      </c>
      <c r="DG23" s="114">
        <f>DG21-DG22</f>
        <v/>
      </c>
      <c r="DH23" s="114">
        <f>DH21-DH22</f>
        <v/>
      </c>
    </row>
    <row r="24">
      <c r="A24" s="182" t="n"/>
      <c r="B24" s="183" t="n"/>
      <c r="C24" s="183" t="n"/>
      <c r="D24" s="183" t="n"/>
      <c r="E24" s="183" t="n"/>
      <c r="F24" s="183" t="n"/>
      <c r="G24" s="183" t="n"/>
      <c r="H24" s="183" t="n"/>
      <c r="I24" s="183" t="n"/>
      <c r="J24" s="183" t="n"/>
      <c r="K24" s="183" t="n"/>
      <c r="L24" s="183" t="n"/>
      <c r="M24" s="183" t="n"/>
      <c r="N24" s="183" t="n"/>
      <c r="O24" s="183" t="n"/>
      <c r="P24" s="184" t="n"/>
      <c r="Q24" s="184" t="n"/>
      <c r="R24" s="184" t="n"/>
      <c r="S24" s="184" t="n"/>
      <c r="T24" s="184" t="n"/>
      <c r="U24" s="184" t="n"/>
      <c r="V24" s="184" t="n"/>
      <c r="W24" s="184" t="n"/>
      <c r="X24" s="184" t="n"/>
      <c r="Y24" s="184" t="n"/>
      <c r="Z24" s="184" t="n"/>
      <c r="AA24" s="184" t="n"/>
      <c r="AB24" s="184" t="n"/>
      <c r="AC24" s="184" t="n"/>
      <c r="AD24" s="184" t="n"/>
      <c r="AE24" s="184" t="n"/>
      <c r="AF24" s="184" t="n"/>
      <c r="AG24" s="184" t="n"/>
      <c r="AH24" s="184" t="n"/>
      <c r="AI24" s="184" t="n"/>
      <c r="AJ24" s="184" t="n"/>
      <c r="AK24" s="184" t="n"/>
      <c r="AL24" s="184" t="n"/>
      <c r="AM24" s="184" t="n"/>
      <c r="AN24" s="184" t="n"/>
      <c r="AO24" s="184" t="n"/>
      <c r="AP24" s="185" t="n"/>
      <c r="AQ24" s="185" t="n"/>
      <c r="AR24" s="185" t="n"/>
      <c r="AS24" s="185" t="n"/>
      <c r="AT24" s="185" t="n"/>
      <c r="AU24" s="185" t="n"/>
      <c r="AV24" s="185" t="n"/>
      <c r="AW24" s="185" t="n"/>
      <c r="AX24" s="185" t="n"/>
      <c r="AY24" s="185" t="n"/>
      <c r="AZ24" s="185" t="n"/>
      <c r="BA24" s="185" t="n"/>
      <c r="BB24" s="185" t="n"/>
      <c r="BC24" s="185" t="n"/>
      <c r="BD24" s="185" t="n"/>
      <c r="BE24" s="185" t="n"/>
      <c r="BF24" s="185" t="n"/>
      <c r="BG24" s="185" t="n"/>
      <c r="BH24" s="185" t="n"/>
      <c r="BI24" s="185" t="n"/>
      <c r="BJ24" s="185" t="n"/>
      <c r="BK24" s="185" t="n"/>
      <c r="BL24" s="185" t="n"/>
      <c r="BM24" s="185" t="n"/>
      <c r="BN24" s="185" t="n"/>
      <c r="BO24" s="185" t="n"/>
      <c r="BP24" s="185" t="n"/>
      <c r="BQ24" s="185" t="n"/>
      <c r="BR24" s="185" t="n"/>
      <c r="BS24" s="185" t="n"/>
      <c r="BT24" s="185" t="n"/>
      <c r="BU24" s="185" t="n"/>
      <c r="BV24" s="185" t="n"/>
      <c r="BW24" s="185" t="n"/>
      <c r="BX24" s="185" t="n"/>
      <c r="BY24" s="185" t="n"/>
      <c r="BZ24" s="185" t="n"/>
      <c r="CA24" s="185" t="n"/>
      <c r="CB24" s="185" t="n"/>
      <c r="CC24" s="185" t="n"/>
      <c r="CD24" s="185" t="n"/>
      <c r="CE24" s="185" t="n"/>
      <c r="CF24" s="185" t="n"/>
      <c r="CG24" s="185" t="n"/>
      <c r="CH24" s="185" t="n"/>
      <c r="CI24" s="185" t="n"/>
      <c r="CJ24" s="185" t="n"/>
      <c r="CK24" s="185" t="n"/>
      <c r="CL24" s="185" t="n"/>
      <c r="CM24" s="185" t="n"/>
      <c r="CN24" s="185" t="n"/>
      <c r="CO24" s="185" t="n"/>
      <c r="CP24" s="185" t="n"/>
      <c r="CQ24" s="185" t="n"/>
      <c r="CR24" s="185" t="n"/>
      <c r="CS24" s="185" t="n"/>
      <c r="CT24" s="185" t="n"/>
      <c r="CU24" s="185" t="n"/>
      <c r="CV24" s="185" t="n"/>
      <c r="CW24" s="185" t="n"/>
      <c r="CX24" s="185" t="n"/>
      <c r="CY24" s="185" t="n"/>
      <c r="CZ24" s="185" t="n"/>
      <c r="DA24" s="185" t="n"/>
      <c r="DB24" s="185" t="n"/>
      <c r="DC24" s="185" t="n"/>
      <c r="DD24" s="185" t="n"/>
      <c r="DE24" s="185" t="n"/>
      <c r="DF24" s="185" t="n"/>
      <c r="DG24" s="185" t="n"/>
      <c r="DH24" s="185" t="n"/>
    </row>
    <row r="25">
      <c r="A25" s="186" t="inlineStr">
        <is>
          <t>合計</t>
        </is>
      </c>
      <c r="B25" s="187">
        <f>SUM(B4:B24)</f>
        <v/>
      </c>
      <c r="C25" s="188" t="n"/>
      <c r="D25" s="189" t="n"/>
      <c r="E25" s="190">
        <f>E28</f>
        <v/>
      </c>
      <c r="F25" s="190">
        <f>F28</f>
        <v/>
      </c>
      <c r="G25" s="190">
        <f>G28</f>
        <v/>
      </c>
      <c r="H25" s="190">
        <f>H28</f>
        <v/>
      </c>
      <c r="I25" s="190">
        <f>I28</f>
        <v/>
      </c>
      <c r="J25" s="190">
        <f>J28</f>
        <v/>
      </c>
      <c r="K25" s="190">
        <f>K28</f>
        <v/>
      </c>
      <c r="L25" s="190">
        <f>L28</f>
        <v/>
      </c>
      <c r="M25" s="190">
        <f>M28</f>
        <v/>
      </c>
      <c r="N25" s="190">
        <f>N28</f>
        <v/>
      </c>
      <c r="O25" s="190">
        <f>O28</f>
        <v/>
      </c>
      <c r="P25" s="190">
        <f>P28</f>
        <v/>
      </c>
      <c r="Q25" s="190">
        <f>Q28</f>
        <v/>
      </c>
      <c r="R25" s="190">
        <f>R28</f>
        <v/>
      </c>
      <c r="S25" s="190">
        <f>S28</f>
        <v/>
      </c>
      <c r="T25" s="190">
        <f>T28</f>
        <v/>
      </c>
      <c r="U25" s="190">
        <f>U28</f>
        <v/>
      </c>
      <c r="V25" s="190">
        <f>V28</f>
        <v/>
      </c>
      <c r="W25" s="190">
        <f>W28</f>
        <v/>
      </c>
      <c r="X25" s="190">
        <f>X28</f>
        <v/>
      </c>
      <c r="Y25" s="190">
        <f>Y28</f>
        <v/>
      </c>
      <c r="Z25" s="190">
        <f>Z28</f>
        <v/>
      </c>
      <c r="AA25" s="190">
        <f>AA28</f>
        <v/>
      </c>
      <c r="AB25" s="190">
        <f>AB28</f>
        <v/>
      </c>
      <c r="AC25" s="190">
        <f>AC28</f>
        <v/>
      </c>
      <c r="AD25" s="190">
        <f>AD28</f>
        <v/>
      </c>
      <c r="AE25" s="190">
        <f>AE28</f>
        <v/>
      </c>
      <c r="AF25" s="190">
        <f>AF28</f>
        <v/>
      </c>
      <c r="AG25" s="190">
        <f>AG28</f>
        <v/>
      </c>
      <c r="AH25" s="190">
        <f>AH28</f>
        <v/>
      </c>
      <c r="AI25" s="190">
        <f>AI28</f>
        <v/>
      </c>
      <c r="AJ25" s="190">
        <f>AJ28</f>
        <v/>
      </c>
      <c r="AK25" s="190">
        <f>AK28</f>
        <v/>
      </c>
      <c r="AL25" s="190">
        <f>AL28</f>
        <v/>
      </c>
      <c r="AM25" s="190">
        <f>AM28</f>
        <v/>
      </c>
      <c r="AN25" s="190">
        <f>AN28</f>
        <v/>
      </c>
      <c r="AO25" s="190">
        <f>AO28</f>
        <v/>
      </c>
      <c r="AP25" s="190">
        <f>AP28</f>
        <v/>
      </c>
      <c r="AQ25" s="190">
        <f>AQ28</f>
        <v/>
      </c>
      <c r="AR25" s="190">
        <f>AR28</f>
        <v/>
      </c>
      <c r="AS25" s="190">
        <f>AS28</f>
        <v/>
      </c>
      <c r="AT25" s="190">
        <f>AT28</f>
        <v/>
      </c>
      <c r="AU25" s="190">
        <f>AU28</f>
        <v/>
      </c>
      <c r="AV25" s="190">
        <f>AV28</f>
        <v/>
      </c>
      <c r="AW25" s="190">
        <f>AW28</f>
        <v/>
      </c>
      <c r="AX25" s="190">
        <f>AX28</f>
        <v/>
      </c>
      <c r="AY25" s="190">
        <f>AY28</f>
        <v/>
      </c>
      <c r="AZ25" s="190">
        <f>AZ28</f>
        <v/>
      </c>
      <c r="BA25" s="190">
        <f>BA28</f>
        <v/>
      </c>
      <c r="BB25" s="190">
        <f>BB28</f>
        <v/>
      </c>
      <c r="BC25" s="190">
        <f>BC28</f>
        <v/>
      </c>
      <c r="BD25" s="190">
        <f>BD28</f>
        <v/>
      </c>
      <c r="BE25" s="190">
        <f>BE28</f>
        <v/>
      </c>
      <c r="BF25" s="190">
        <f>BF28</f>
        <v/>
      </c>
      <c r="BG25" s="190">
        <f>BG28</f>
        <v/>
      </c>
      <c r="BH25" s="190">
        <f>BH28</f>
        <v/>
      </c>
      <c r="BI25" s="190">
        <f>BI28</f>
        <v/>
      </c>
      <c r="BJ25" s="190">
        <f>BJ28</f>
        <v/>
      </c>
      <c r="BK25" s="190">
        <f>BK28</f>
        <v/>
      </c>
      <c r="BL25" s="190">
        <f>BL28</f>
        <v/>
      </c>
      <c r="BM25" s="190">
        <f>BM28</f>
        <v/>
      </c>
      <c r="BN25" s="190">
        <f>BN28</f>
        <v/>
      </c>
      <c r="BO25" s="190">
        <f>BO28</f>
        <v/>
      </c>
      <c r="BP25" s="190">
        <f>BP28</f>
        <v/>
      </c>
      <c r="BQ25" s="190">
        <f>BQ28</f>
        <v/>
      </c>
      <c r="BR25" s="190">
        <f>BR28</f>
        <v/>
      </c>
      <c r="BS25" s="190">
        <f>BS28</f>
        <v/>
      </c>
      <c r="BT25" s="190">
        <f>BT28</f>
        <v/>
      </c>
      <c r="BU25" s="190">
        <f>BU28</f>
        <v/>
      </c>
      <c r="BV25" s="190">
        <f>BV28</f>
        <v/>
      </c>
      <c r="BW25" s="190">
        <f>BW28</f>
        <v/>
      </c>
      <c r="BX25" s="190">
        <f>BX28</f>
        <v/>
      </c>
      <c r="BY25" s="190">
        <f>BY28</f>
        <v/>
      </c>
      <c r="BZ25" s="190">
        <f>BZ28</f>
        <v/>
      </c>
      <c r="CA25" s="190">
        <f>CA28</f>
        <v/>
      </c>
      <c r="CB25" s="190">
        <f>CB28</f>
        <v/>
      </c>
      <c r="CC25" s="190">
        <f>CC28</f>
        <v/>
      </c>
      <c r="CD25" s="190">
        <f>CD28</f>
        <v/>
      </c>
      <c r="CE25" s="190">
        <f>CE28</f>
        <v/>
      </c>
      <c r="CF25" s="190">
        <f>CF28</f>
        <v/>
      </c>
      <c r="CG25" s="190">
        <f>CG28</f>
        <v/>
      </c>
      <c r="CH25" s="190">
        <f>CH28</f>
        <v/>
      </c>
      <c r="CI25" s="190">
        <f>CI28</f>
        <v/>
      </c>
      <c r="CJ25" s="190">
        <f>CJ28</f>
        <v/>
      </c>
      <c r="CK25" s="190">
        <f>CK28</f>
        <v/>
      </c>
      <c r="CL25" s="190">
        <f>CL28</f>
        <v/>
      </c>
      <c r="CM25" s="190">
        <f>CM28</f>
        <v/>
      </c>
      <c r="CN25" s="190">
        <f>CN28</f>
        <v/>
      </c>
      <c r="CO25" s="190">
        <f>CO28</f>
        <v/>
      </c>
      <c r="CP25" s="190">
        <f>CP28</f>
        <v/>
      </c>
      <c r="CQ25" s="190">
        <f>CQ28</f>
        <v/>
      </c>
      <c r="CR25" s="190">
        <f>CR28</f>
        <v/>
      </c>
      <c r="CS25" s="190">
        <f>CS28</f>
        <v/>
      </c>
      <c r="CT25" s="190">
        <f>CT28</f>
        <v/>
      </c>
      <c r="CU25" s="190">
        <f>CU28</f>
        <v/>
      </c>
      <c r="CV25" s="190">
        <f>CV28</f>
        <v/>
      </c>
      <c r="CW25" s="190">
        <f>CW28</f>
        <v/>
      </c>
      <c r="CX25" s="190">
        <f>CX28</f>
        <v/>
      </c>
      <c r="CY25" s="190">
        <f>CY28</f>
        <v/>
      </c>
      <c r="CZ25" s="190">
        <f>CZ28</f>
        <v/>
      </c>
      <c r="DA25" s="190">
        <f>DA28</f>
        <v/>
      </c>
      <c r="DB25" s="190">
        <f>DB28</f>
        <v/>
      </c>
      <c r="DC25" s="190">
        <f>DC28</f>
        <v/>
      </c>
      <c r="DD25" s="190">
        <f>DD28</f>
        <v/>
      </c>
      <c r="DE25" s="190">
        <f>DE28</f>
        <v/>
      </c>
      <c r="DF25" s="190">
        <f>DF28</f>
        <v/>
      </c>
      <c r="DG25" s="190">
        <f>DG28</f>
        <v/>
      </c>
      <c r="DH25" s="190">
        <f>DH28</f>
        <v/>
      </c>
    </row>
    <row r="26">
      <c r="A26" s="191" t="inlineStr">
        <is>
          <t>当月発生利息</t>
        </is>
      </c>
      <c r="B26" s="192" t="n"/>
      <c r="C26" s="192" t="n"/>
      <c r="D26" s="192" t="n"/>
      <c r="E26" s="193">
        <f>SUM(E5,E12,E19)</f>
        <v/>
      </c>
      <c r="F26" s="193">
        <f>SUM(F5,F12,F19)</f>
        <v/>
      </c>
      <c r="G26" s="193">
        <f>SUM(G5,G12,G19)</f>
        <v/>
      </c>
      <c r="H26" s="193">
        <f>SUM(H5,H12,H19)</f>
        <v/>
      </c>
      <c r="I26" s="193">
        <f>SUM(I5,I12,I19)</f>
        <v/>
      </c>
      <c r="J26" s="193">
        <f>SUM(J5,J12,J19)</f>
        <v/>
      </c>
      <c r="K26" s="193">
        <f>SUM(K5,K12,K19)</f>
        <v/>
      </c>
      <c r="L26" s="193">
        <f>SUM(L5,L12,L19)</f>
        <v/>
      </c>
      <c r="M26" s="193">
        <f>SUM(M5,M12,M19)</f>
        <v/>
      </c>
      <c r="N26" s="193">
        <f>SUM(N5,N12,N19)</f>
        <v/>
      </c>
      <c r="O26" s="193">
        <f>SUM(O5,O12,O19)</f>
        <v/>
      </c>
      <c r="P26" s="193">
        <f>SUM(P5,P12,P19)</f>
        <v/>
      </c>
      <c r="Q26" s="193">
        <f>SUM(Q5,Q12,Q19)</f>
        <v/>
      </c>
      <c r="R26" s="193">
        <f>SUM(R5,R12,R19)</f>
        <v/>
      </c>
      <c r="S26" s="193">
        <f>SUM(S5,S12,S19)</f>
        <v/>
      </c>
      <c r="T26" s="193">
        <f>SUM(T5,T12,T19)</f>
        <v/>
      </c>
      <c r="U26" s="193">
        <f>SUM(U5,U12,U19)</f>
        <v/>
      </c>
      <c r="V26" s="193">
        <f>SUM(V5,V12,V19)</f>
        <v/>
      </c>
      <c r="W26" s="193">
        <f>SUM(W5,W12,W19)</f>
        <v/>
      </c>
      <c r="X26" s="193">
        <f>SUM(X5,X12,X19)</f>
        <v/>
      </c>
      <c r="Y26" s="193">
        <f>SUM(Y5,Y12,Y19)</f>
        <v/>
      </c>
      <c r="Z26" s="193">
        <f>SUM(Z5,Z12,Z19)</f>
        <v/>
      </c>
      <c r="AA26" s="193">
        <f>SUM(AA5,AA12,AA19)</f>
        <v/>
      </c>
      <c r="AB26" s="193">
        <f>SUM(AB5,AB12,AB19)</f>
        <v/>
      </c>
      <c r="AC26" s="193">
        <f>SUM(AC5,AC12,AC19)</f>
        <v/>
      </c>
      <c r="AD26" s="193">
        <f>SUM(AD5,AD12,AD19)</f>
        <v/>
      </c>
      <c r="AE26" s="193">
        <f>SUM(AE5,AE12,AE19)</f>
        <v/>
      </c>
      <c r="AF26" s="193">
        <f>SUM(AF5,AF12,AF19)</f>
        <v/>
      </c>
      <c r="AG26" s="193">
        <f>SUM(AG5,AG12,AG19)</f>
        <v/>
      </c>
      <c r="AH26" s="193">
        <f>SUM(AH5,AH12,AH19)</f>
        <v/>
      </c>
      <c r="AI26" s="193">
        <f>SUM(AI5,AI12,AI19)</f>
        <v/>
      </c>
      <c r="AJ26" s="193">
        <f>SUM(AJ5,AJ12,AJ19)</f>
        <v/>
      </c>
      <c r="AK26" s="193">
        <f>SUM(AK5,AK12,AK19)</f>
        <v/>
      </c>
      <c r="AL26" s="193">
        <f>SUM(AL5,AL12,AL19)</f>
        <v/>
      </c>
      <c r="AM26" s="193">
        <f>SUM(AM5,AM12,AM19)</f>
        <v/>
      </c>
      <c r="AN26" s="193">
        <f>SUM(AN5,AN12,AN19)</f>
        <v/>
      </c>
      <c r="AO26" s="193">
        <f>SUM(AO5,AO12,AO19)</f>
        <v/>
      </c>
      <c r="AP26" s="193">
        <f>SUM(AP5,AP12,AP19)</f>
        <v/>
      </c>
      <c r="AQ26" s="193">
        <f>SUM(AQ5,AQ12,AQ19)</f>
        <v/>
      </c>
      <c r="AR26" s="193">
        <f>SUM(AR5,AR12,AR19)</f>
        <v/>
      </c>
      <c r="AS26" s="193">
        <f>SUM(AS5,AS12,AS19)</f>
        <v/>
      </c>
      <c r="AT26" s="193">
        <f>SUM(AT5,AT12,AT19)</f>
        <v/>
      </c>
      <c r="AU26" s="193">
        <f>SUM(AU5,AU12,AU19)</f>
        <v/>
      </c>
      <c r="AV26" s="193">
        <f>SUM(AV5,AV12,AV19)</f>
        <v/>
      </c>
      <c r="AW26" s="193">
        <f>SUM(AW5,AW12,AW19)</f>
        <v/>
      </c>
      <c r="AX26" s="193">
        <f>SUM(AX5,AX12,AX19)</f>
        <v/>
      </c>
      <c r="AY26" s="193">
        <f>SUM(AY5,AY12,AY19)</f>
        <v/>
      </c>
      <c r="AZ26" s="193">
        <f>SUM(AZ5,AZ12,AZ19)</f>
        <v/>
      </c>
      <c r="BA26" s="193">
        <f>SUM(BA5,BA12,BA19)</f>
        <v/>
      </c>
      <c r="BB26" s="193">
        <f>SUM(BB5,BB12,BB19)</f>
        <v/>
      </c>
      <c r="BC26" s="193">
        <f>SUM(BC5,BC12,BC19)</f>
        <v/>
      </c>
      <c r="BD26" s="193">
        <f>SUM(BD5,BD12,BD19)</f>
        <v/>
      </c>
      <c r="BE26" s="193">
        <f>SUM(BE5,BE12,BE19)</f>
        <v/>
      </c>
      <c r="BF26" s="193">
        <f>SUM(BF5,BF12,BF19)</f>
        <v/>
      </c>
      <c r="BG26" s="193">
        <f>SUM(BG5,BG12,BG19)</f>
        <v/>
      </c>
      <c r="BH26" s="193">
        <f>SUM(BH5,BH12,BH19)</f>
        <v/>
      </c>
      <c r="BI26" s="193">
        <f>SUM(BI5,BI12,BI19)</f>
        <v/>
      </c>
      <c r="BJ26" s="193">
        <f>SUM(BJ5,BJ12,BJ19)</f>
        <v/>
      </c>
      <c r="BK26" s="193">
        <f>SUM(BK5,BK12,BK19)</f>
        <v/>
      </c>
      <c r="BL26" s="193">
        <f>SUM(BL5,BL12,BL19)</f>
        <v/>
      </c>
      <c r="BM26" s="193">
        <f>SUM(BM5,BM12,BM19)</f>
        <v/>
      </c>
      <c r="BN26" s="193">
        <f>SUM(BN5,BN12,BN19)</f>
        <v/>
      </c>
      <c r="BO26" s="193">
        <f>SUM(BO5,BO12,BO19)</f>
        <v/>
      </c>
      <c r="BP26" s="193">
        <f>SUM(BP5,BP12,BP19)</f>
        <v/>
      </c>
      <c r="BQ26" s="193">
        <f>SUM(BQ5,BQ12,BQ19)</f>
        <v/>
      </c>
      <c r="BR26" s="193">
        <f>SUM(BR5,BR12,BR19)</f>
        <v/>
      </c>
      <c r="BS26" s="193">
        <f>SUM(BS5,BS12,BS19)</f>
        <v/>
      </c>
      <c r="BT26" s="193">
        <f>SUM(BT5,BT12,BT19)</f>
        <v/>
      </c>
      <c r="BU26" s="193">
        <f>SUM(BU5,BU12,BU19)</f>
        <v/>
      </c>
      <c r="BV26" s="193">
        <f>SUM(BV5,BV12,BV19)</f>
        <v/>
      </c>
      <c r="BW26" s="193">
        <f>SUM(BW5,BW12,BW19)</f>
        <v/>
      </c>
      <c r="BX26" s="193">
        <f>SUM(BX5,BX12,BX19)</f>
        <v/>
      </c>
      <c r="BY26" s="193">
        <f>SUM(BY5,BY12,BY19)</f>
        <v/>
      </c>
      <c r="BZ26" s="193">
        <f>SUM(BZ5,BZ12,BZ19)</f>
        <v/>
      </c>
      <c r="CA26" s="193">
        <f>SUM(CA5,CA12,CA19)</f>
        <v/>
      </c>
      <c r="CB26" s="193">
        <f>SUM(CB5,CB12,CB19)</f>
        <v/>
      </c>
      <c r="CC26" s="193">
        <f>SUM(CC5,CC12,CC19)</f>
        <v/>
      </c>
      <c r="CD26" s="193">
        <f>SUM(CD5,CD12,CD19)</f>
        <v/>
      </c>
      <c r="CE26" s="193">
        <f>SUM(CE5,CE12,CE19)</f>
        <v/>
      </c>
      <c r="CF26" s="193">
        <f>SUM(CF5,CF12,CF19)</f>
        <v/>
      </c>
      <c r="CG26" s="193">
        <f>SUM(CG5,CG12,CG19)</f>
        <v/>
      </c>
      <c r="CH26" s="193">
        <f>SUM(CH5,CH12,CH19)</f>
        <v/>
      </c>
      <c r="CI26" s="193">
        <f>SUM(CI5,CI12,CI19)</f>
        <v/>
      </c>
      <c r="CJ26" s="193">
        <f>SUM(CJ5,CJ12,CJ19)</f>
        <v/>
      </c>
      <c r="CK26" s="193">
        <f>SUM(CK5,CK12,CK19)</f>
        <v/>
      </c>
      <c r="CL26" s="193">
        <f>SUM(CL5,CL12,CL19)</f>
        <v/>
      </c>
      <c r="CM26" s="193">
        <f>SUM(CM5,CM12,CM19)</f>
        <v/>
      </c>
      <c r="CN26" s="193">
        <f>SUM(CN5,CN12,CN19)</f>
        <v/>
      </c>
      <c r="CO26" s="193">
        <f>SUM(CO5,CO12,CO19)</f>
        <v/>
      </c>
      <c r="CP26" s="193">
        <f>SUM(CP5,CP12,CP19)</f>
        <v/>
      </c>
      <c r="CQ26" s="193">
        <f>SUM(CQ5,CQ12,CQ19)</f>
        <v/>
      </c>
      <c r="CR26" s="193">
        <f>SUM(CR5,CR12,CR19)</f>
        <v/>
      </c>
      <c r="CS26" s="193">
        <f>SUM(CS5,CS12,CS19)</f>
        <v/>
      </c>
      <c r="CT26" s="193">
        <f>SUM(CT5,CT12,CT19)</f>
        <v/>
      </c>
      <c r="CU26" s="193">
        <f>SUM(CU5,CU12,CU19)</f>
        <v/>
      </c>
      <c r="CV26" s="193">
        <f>SUM(CV5,CV12,CV19)</f>
        <v/>
      </c>
      <c r="CW26" s="193">
        <f>SUM(CW5,CW12,CW19)</f>
        <v/>
      </c>
      <c r="CX26" s="193">
        <f>SUM(CX5,CX12,CX19)</f>
        <v/>
      </c>
      <c r="CY26" s="193">
        <f>SUM(CY5,CY12,CY19)</f>
        <v/>
      </c>
      <c r="CZ26" s="193">
        <f>SUM(CZ5,CZ12,CZ19)</f>
        <v/>
      </c>
      <c r="DA26" s="193">
        <f>SUM(DA5,DA12,DA19)</f>
        <v/>
      </c>
      <c r="DB26" s="193">
        <f>SUM(DB5,DB12,DB19)</f>
        <v/>
      </c>
      <c r="DC26" s="193">
        <f>SUM(DC5,DC12,DC19)</f>
        <v/>
      </c>
      <c r="DD26" s="193">
        <f>SUM(DD5,DD12,DD19)</f>
        <v/>
      </c>
      <c r="DE26" s="193">
        <f>SUM(DE5,DE12,DE19)</f>
        <v/>
      </c>
      <c r="DF26" s="193">
        <f>SUM(DF5,DF12,DF19)</f>
        <v/>
      </c>
      <c r="DG26" s="193">
        <f>SUM(DG5,DG12,DG19)</f>
        <v/>
      </c>
      <c r="DH26" s="193">
        <f>SUM(DH5,DH12,DH19)</f>
        <v/>
      </c>
    </row>
    <row r="27">
      <c r="A27" s="191" t="inlineStr">
        <is>
          <t>当月返済額</t>
        </is>
      </c>
      <c r="B27" s="192" t="n"/>
      <c r="C27" s="192" t="n"/>
      <c r="D27" s="192" t="n"/>
      <c r="E27" s="193">
        <f>SUM(E6,E13,E20)</f>
        <v/>
      </c>
      <c r="F27" s="193">
        <f>SUM(F6,F13,F20)</f>
        <v/>
      </c>
      <c r="G27" s="193">
        <f>SUM(G6,G13,G20)</f>
        <v/>
      </c>
      <c r="H27" s="193">
        <f>SUM(H6,H13,H20)</f>
        <v/>
      </c>
      <c r="I27" s="193">
        <f>SUM(I6,I13,I20)</f>
        <v/>
      </c>
      <c r="J27" s="193">
        <f>SUM(J6,J13,J20)</f>
        <v/>
      </c>
      <c r="K27" s="193">
        <f>SUM(K6,K13,K20)</f>
        <v/>
      </c>
      <c r="L27" s="193">
        <f>SUM(L6,L13,L20)</f>
        <v/>
      </c>
      <c r="M27" s="193">
        <f>SUM(M6,M13,M20)</f>
        <v/>
      </c>
      <c r="N27" s="193">
        <f>SUM(N6,N13,N20)</f>
        <v/>
      </c>
      <c r="O27" s="193">
        <f>SUM(O6,O13,O20)</f>
        <v/>
      </c>
      <c r="P27" s="193">
        <f>SUM(P6,P13,P20)</f>
        <v/>
      </c>
      <c r="Q27" s="193">
        <f>SUM(Q6,Q13,Q20)</f>
        <v/>
      </c>
      <c r="R27" s="193">
        <f>SUM(R6,R13,R20)</f>
        <v/>
      </c>
      <c r="S27" s="193">
        <f>SUM(S6,S13,S20)</f>
        <v/>
      </c>
      <c r="T27" s="193">
        <f>SUM(T6,T13,T20)</f>
        <v/>
      </c>
      <c r="U27" s="193">
        <f>SUM(U6,U13,U20)</f>
        <v/>
      </c>
      <c r="V27" s="193">
        <f>SUM(V6,V13,V20)</f>
        <v/>
      </c>
      <c r="W27" s="193">
        <f>SUM(W6,W13,W20)</f>
        <v/>
      </c>
      <c r="X27" s="193">
        <f>SUM(X6,X13,X20)</f>
        <v/>
      </c>
      <c r="Y27" s="193">
        <f>SUM(Y6,Y13,Y20)</f>
        <v/>
      </c>
      <c r="Z27" s="193">
        <f>SUM(Z6,Z13,Z20)</f>
        <v/>
      </c>
      <c r="AA27" s="193">
        <f>SUM(AA6,AA13,AA20)</f>
        <v/>
      </c>
      <c r="AB27" s="193">
        <f>SUM(AB6,AB13,AB20)</f>
        <v/>
      </c>
      <c r="AC27" s="193">
        <f>SUM(AC6,AC13,AC20)</f>
        <v/>
      </c>
      <c r="AD27" s="193">
        <f>SUM(AD6,AD13,AD20)</f>
        <v/>
      </c>
      <c r="AE27" s="193">
        <f>SUM(AE6,AE13,AE20)</f>
        <v/>
      </c>
      <c r="AF27" s="193">
        <f>SUM(AF6,AF13,AF20)</f>
        <v/>
      </c>
      <c r="AG27" s="193">
        <f>SUM(AG6,AG13,AG20)</f>
        <v/>
      </c>
      <c r="AH27" s="193">
        <f>SUM(AH6,AH13,AH20)</f>
        <v/>
      </c>
      <c r="AI27" s="193">
        <f>SUM(AI6,AI13,AI20)</f>
        <v/>
      </c>
      <c r="AJ27" s="193">
        <f>SUM(AJ6,AJ13,AJ20)</f>
        <v/>
      </c>
      <c r="AK27" s="193">
        <f>SUM(AK6,AK13,AK20)</f>
        <v/>
      </c>
      <c r="AL27" s="193">
        <f>SUM(AL6,AL13,AL20)</f>
        <v/>
      </c>
      <c r="AM27" s="193">
        <f>SUM(AM6,AM13,AM20)</f>
        <v/>
      </c>
      <c r="AN27" s="193">
        <f>SUM(AN6,AN13,AN20)</f>
        <v/>
      </c>
      <c r="AO27" s="193">
        <f>SUM(AO6,AO13,AO20)</f>
        <v/>
      </c>
      <c r="AP27" s="193">
        <f>SUM(AP6,AP13,AP20)</f>
        <v/>
      </c>
      <c r="AQ27" s="193">
        <f>SUM(AQ6,AQ13,AQ20)</f>
        <v/>
      </c>
      <c r="AR27" s="193">
        <f>SUM(AR6,AR13,AR20)</f>
        <v/>
      </c>
      <c r="AS27" s="193">
        <f>SUM(AS6,AS13,AS20)</f>
        <v/>
      </c>
      <c r="AT27" s="193">
        <f>SUM(AT6,AT13,AT20)</f>
        <v/>
      </c>
      <c r="AU27" s="193">
        <f>SUM(AU6,AU13,AU20)</f>
        <v/>
      </c>
      <c r="AV27" s="193">
        <f>SUM(AV6,AV13,AV20)</f>
        <v/>
      </c>
      <c r="AW27" s="193">
        <f>SUM(AW6,AW13,AW20)</f>
        <v/>
      </c>
      <c r="AX27" s="193">
        <f>SUM(AX6,AX13,AX20)</f>
        <v/>
      </c>
      <c r="AY27" s="193">
        <f>SUM(AY6,AY13,AY20)</f>
        <v/>
      </c>
      <c r="AZ27" s="193">
        <f>SUM(AZ6,AZ13,AZ20)</f>
        <v/>
      </c>
      <c r="BA27" s="193">
        <f>SUM(BA6,BA13,BA20)</f>
        <v/>
      </c>
      <c r="BB27" s="193">
        <f>SUM(BB6,BB13,BB20)</f>
        <v/>
      </c>
      <c r="BC27" s="193">
        <f>SUM(BC6,BC13,BC20)</f>
        <v/>
      </c>
      <c r="BD27" s="193">
        <f>SUM(BD6,BD13,BD20)</f>
        <v/>
      </c>
      <c r="BE27" s="193">
        <f>SUM(BE6,BE13,BE20)</f>
        <v/>
      </c>
      <c r="BF27" s="193">
        <f>SUM(BF6,BF13,BF20)</f>
        <v/>
      </c>
      <c r="BG27" s="193">
        <f>SUM(BG6,BG13,BG20)</f>
        <v/>
      </c>
      <c r="BH27" s="193">
        <f>SUM(BH6,BH13,BH20)</f>
        <v/>
      </c>
      <c r="BI27" s="193">
        <f>SUM(BI6,BI13,BI20)</f>
        <v/>
      </c>
      <c r="BJ27" s="193">
        <f>SUM(BJ6,BJ13,BJ20)</f>
        <v/>
      </c>
      <c r="BK27" s="193">
        <f>SUM(BK6,BK13,BK20)</f>
        <v/>
      </c>
      <c r="BL27" s="193">
        <f>SUM(BL6,BL13,BL20)</f>
        <v/>
      </c>
      <c r="BM27" s="193">
        <f>SUM(BM6,BM13,BM20)</f>
        <v/>
      </c>
      <c r="BN27" s="193">
        <f>SUM(BN6,BN13,BN20)</f>
        <v/>
      </c>
      <c r="BO27" s="193">
        <f>SUM(BO6,BO13,BO20)</f>
        <v/>
      </c>
      <c r="BP27" s="193">
        <f>SUM(BP6,BP13,BP20)</f>
        <v/>
      </c>
      <c r="BQ27" s="193">
        <f>SUM(BQ6,BQ13,BQ20)</f>
        <v/>
      </c>
      <c r="BR27" s="193">
        <f>SUM(BR6,BR13,BR20)</f>
        <v/>
      </c>
      <c r="BS27" s="193">
        <f>SUM(BS6,BS13,BS20)</f>
        <v/>
      </c>
      <c r="BT27" s="193">
        <f>SUM(BT6,BT13,BT20)</f>
        <v/>
      </c>
      <c r="BU27" s="193">
        <f>SUM(BU6,BU13,BU20)</f>
        <v/>
      </c>
      <c r="BV27" s="193">
        <f>SUM(BV6,BV13,BV20)</f>
        <v/>
      </c>
      <c r="BW27" s="193">
        <f>SUM(BW6,BW13,BW20)</f>
        <v/>
      </c>
      <c r="BX27" s="193">
        <f>SUM(BX6,BX13,BX20)</f>
        <v/>
      </c>
      <c r="BY27" s="193">
        <f>SUM(BY6,BY13,BY20)</f>
        <v/>
      </c>
      <c r="BZ27" s="193">
        <f>SUM(BZ6,BZ13,BZ20)</f>
        <v/>
      </c>
      <c r="CA27" s="193">
        <f>SUM(CA6,CA13,CA20)</f>
        <v/>
      </c>
      <c r="CB27" s="193">
        <f>SUM(CB6,CB13,CB20)</f>
        <v/>
      </c>
      <c r="CC27" s="193">
        <f>SUM(CC6,CC13,CC20)</f>
        <v/>
      </c>
      <c r="CD27" s="193">
        <f>SUM(CD6,CD13,CD20)</f>
        <v/>
      </c>
      <c r="CE27" s="193">
        <f>SUM(CE6,CE13,CE20)</f>
        <v/>
      </c>
      <c r="CF27" s="193">
        <f>SUM(CF6,CF13,CF20)</f>
        <v/>
      </c>
      <c r="CG27" s="193">
        <f>SUM(CG6,CG13,CG20)</f>
        <v/>
      </c>
      <c r="CH27" s="193">
        <f>SUM(CH6,CH13,CH20)</f>
        <v/>
      </c>
      <c r="CI27" s="193">
        <f>SUM(CI6,CI13,CI20)</f>
        <v/>
      </c>
      <c r="CJ27" s="193">
        <f>SUM(CJ6,CJ13,CJ20)</f>
        <v/>
      </c>
      <c r="CK27" s="193">
        <f>SUM(CK6,CK13,CK20)</f>
        <v/>
      </c>
      <c r="CL27" s="193">
        <f>SUM(CL6,CL13,CL20)</f>
        <v/>
      </c>
      <c r="CM27" s="193">
        <f>SUM(CM6,CM13,CM20)</f>
        <v/>
      </c>
      <c r="CN27" s="193">
        <f>SUM(CN6,CN13,CN20)</f>
        <v/>
      </c>
      <c r="CO27" s="193">
        <f>SUM(CO6,CO13,CO20)</f>
        <v/>
      </c>
      <c r="CP27" s="193">
        <f>SUM(CP6,CP13,CP20)</f>
        <v/>
      </c>
      <c r="CQ27" s="193">
        <f>SUM(CQ6,CQ13,CQ20)</f>
        <v/>
      </c>
      <c r="CR27" s="193">
        <f>SUM(CR6,CR13,CR20)</f>
        <v/>
      </c>
      <c r="CS27" s="193">
        <f>SUM(CS6,CS13,CS20)</f>
        <v/>
      </c>
      <c r="CT27" s="193">
        <f>SUM(CT6,CT13,CT20)</f>
        <v/>
      </c>
      <c r="CU27" s="193">
        <f>SUM(CU6,CU13,CU20)</f>
        <v/>
      </c>
      <c r="CV27" s="193">
        <f>SUM(CV6,CV13,CV20)</f>
        <v/>
      </c>
      <c r="CW27" s="193">
        <f>SUM(CW6,CW13,CW20)</f>
        <v/>
      </c>
      <c r="CX27" s="193">
        <f>SUM(CX6,CX13,CX20)</f>
        <v/>
      </c>
      <c r="CY27" s="193">
        <f>SUM(CY6,CY13,CY20)</f>
        <v/>
      </c>
      <c r="CZ27" s="193">
        <f>SUM(CZ6,CZ13,CZ20)</f>
        <v/>
      </c>
      <c r="DA27" s="193">
        <f>SUM(DA6,DA13,DA20)</f>
        <v/>
      </c>
      <c r="DB27" s="193">
        <f>SUM(DB6,DB13,DB20)</f>
        <v/>
      </c>
      <c r="DC27" s="193">
        <f>SUM(DC6,DC13,DC20)</f>
        <v/>
      </c>
      <c r="DD27" s="193">
        <f>SUM(DD6,DD13,DD20)</f>
        <v/>
      </c>
      <c r="DE27" s="193">
        <f>SUM(DE6,DE13,DE20)</f>
        <v/>
      </c>
      <c r="DF27" s="193">
        <f>SUM(DF6,DF13,DF20)</f>
        <v/>
      </c>
      <c r="DG27" s="193">
        <f>SUM(DG6,DG13,DG20)</f>
        <v/>
      </c>
      <c r="DH27" s="193">
        <f>SUM(DH6,DH13,DH20)</f>
        <v/>
      </c>
    </row>
    <row r="28">
      <c r="A28" s="194" t="inlineStr">
        <is>
          <t>月末残額</t>
        </is>
      </c>
      <c r="B28" s="195" t="n"/>
      <c r="C28" s="195" t="n"/>
      <c r="D28" s="195" t="n"/>
      <c r="E28" s="196">
        <f>SUM(E7,E14,E21)</f>
        <v/>
      </c>
      <c r="F28" s="196">
        <f>SUM(F7,F14,F21)</f>
        <v/>
      </c>
      <c r="G28" s="196">
        <f>SUM(G7,G14,G21)</f>
        <v/>
      </c>
      <c r="H28" s="196">
        <f>SUM(H7,H14,H21)</f>
        <v/>
      </c>
      <c r="I28" s="196">
        <f>SUM(I7,I14,I21)</f>
        <v/>
      </c>
      <c r="J28" s="196">
        <f>SUM(J7,J14,J21)</f>
        <v/>
      </c>
      <c r="K28" s="196">
        <f>SUM(K7,K14,K21)</f>
        <v/>
      </c>
      <c r="L28" s="196">
        <f>SUM(L7,L14,L21)</f>
        <v/>
      </c>
      <c r="M28" s="196">
        <f>SUM(M7,M14,M21)</f>
        <v/>
      </c>
      <c r="N28" s="196">
        <f>SUM(N7,N14,N21)</f>
        <v/>
      </c>
      <c r="O28" s="196">
        <f>SUM(O7,O14,O21)</f>
        <v/>
      </c>
      <c r="P28" s="196">
        <f>SUM(P7,P14,P21)</f>
        <v/>
      </c>
      <c r="Q28" s="196">
        <f>SUM(Q7,Q14,Q21)</f>
        <v/>
      </c>
      <c r="R28" s="196">
        <f>SUM(R7,R14,R21)</f>
        <v/>
      </c>
      <c r="S28" s="196">
        <f>SUM(S7,S14,S21)</f>
        <v/>
      </c>
      <c r="T28" s="196">
        <f>SUM(T7,T14,T21)</f>
        <v/>
      </c>
      <c r="U28" s="196">
        <f>SUM(U7,U14,U21)</f>
        <v/>
      </c>
      <c r="V28" s="196">
        <f>SUM(V7,V14,V21)</f>
        <v/>
      </c>
      <c r="W28" s="196">
        <f>SUM(W7,W14,W21)</f>
        <v/>
      </c>
      <c r="X28" s="196">
        <f>SUM(X7,X14,X21)</f>
        <v/>
      </c>
      <c r="Y28" s="196">
        <f>SUM(Y7,Y14,Y21)</f>
        <v/>
      </c>
      <c r="Z28" s="196">
        <f>SUM(Z7,Z14,Z21)</f>
        <v/>
      </c>
      <c r="AA28" s="196">
        <f>SUM(AA7,AA14,AA21)</f>
        <v/>
      </c>
      <c r="AB28" s="196">
        <f>SUM(AB7,AB14,AB21)</f>
        <v/>
      </c>
      <c r="AC28" s="196">
        <f>SUM(AC7,AC14,AC21)</f>
        <v/>
      </c>
      <c r="AD28" s="196">
        <f>SUM(AD7,AD14,AD21)</f>
        <v/>
      </c>
      <c r="AE28" s="196">
        <f>SUM(AE7,AE14,AE21)</f>
        <v/>
      </c>
      <c r="AF28" s="196">
        <f>SUM(AF7,AF14,AF21)</f>
        <v/>
      </c>
      <c r="AG28" s="196">
        <f>SUM(AG7,AG14,AG21)</f>
        <v/>
      </c>
      <c r="AH28" s="196">
        <f>SUM(AH7,AH14,AH21)</f>
        <v/>
      </c>
      <c r="AI28" s="196">
        <f>SUM(AI7,AI14,AI21)</f>
        <v/>
      </c>
      <c r="AJ28" s="196">
        <f>SUM(AJ7,AJ14,AJ21)</f>
        <v/>
      </c>
      <c r="AK28" s="196">
        <f>SUM(AK7,AK14,AK21)</f>
        <v/>
      </c>
      <c r="AL28" s="196">
        <f>SUM(AL7,AL14,AL21)</f>
        <v/>
      </c>
      <c r="AM28" s="196">
        <f>SUM(AM7,AM14,AM21)</f>
        <v/>
      </c>
      <c r="AN28" s="196">
        <f>SUM(AN7,AN14,AN21)</f>
        <v/>
      </c>
      <c r="AO28" s="196">
        <f>SUM(AO7,AO14,AO21)</f>
        <v/>
      </c>
      <c r="AP28" s="196">
        <f>SUM(AP7,AP14,AP21)</f>
        <v/>
      </c>
      <c r="AQ28" s="196">
        <f>SUM(AQ7,AQ14,AQ21)</f>
        <v/>
      </c>
      <c r="AR28" s="196">
        <f>SUM(AR7,AR14,AR21)</f>
        <v/>
      </c>
      <c r="AS28" s="196">
        <f>SUM(AS7,AS14,AS21)</f>
        <v/>
      </c>
      <c r="AT28" s="196">
        <f>SUM(AT7,AT14,AT21)</f>
        <v/>
      </c>
      <c r="AU28" s="196">
        <f>SUM(AU7,AU14,AU21)</f>
        <v/>
      </c>
      <c r="AV28" s="196">
        <f>SUM(AV7,AV14,AV21)</f>
        <v/>
      </c>
      <c r="AW28" s="196">
        <f>SUM(AW7,AW14,AW21)</f>
        <v/>
      </c>
      <c r="AX28" s="196">
        <f>SUM(AX7,AX14,AX21)</f>
        <v/>
      </c>
      <c r="AY28" s="196">
        <f>SUM(AY7,AY14,AY21)</f>
        <v/>
      </c>
      <c r="AZ28" s="196">
        <f>SUM(AZ7,AZ14,AZ21)</f>
        <v/>
      </c>
      <c r="BA28" s="196">
        <f>SUM(BA7,BA14,BA21)</f>
        <v/>
      </c>
      <c r="BB28" s="196">
        <f>SUM(BB7,BB14,BB21)</f>
        <v/>
      </c>
      <c r="BC28" s="196">
        <f>SUM(BC7,BC14,BC21)</f>
        <v/>
      </c>
      <c r="BD28" s="196">
        <f>SUM(BD7,BD14,BD21)</f>
        <v/>
      </c>
      <c r="BE28" s="196">
        <f>SUM(BE7,BE14,BE21)</f>
        <v/>
      </c>
      <c r="BF28" s="196">
        <f>SUM(BF7,BF14,BF21)</f>
        <v/>
      </c>
      <c r="BG28" s="196">
        <f>SUM(BG7,BG14,BG21)</f>
        <v/>
      </c>
      <c r="BH28" s="196">
        <f>SUM(BH7,BH14,BH21)</f>
        <v/>
      </c>
      <c r="BI28" s="196">
        <f>SUM(BI7,BI14,BI21)</f>
        <v/>
      </c>
      <c r="BJ28" s="196">
        <f>SUM(BJ7,BJ14,BJ21)</f>
        <v/>
      </c>
      <c r="BK28" s="196">
        <f>SUM(BK7,BK14,BK21)</f>
        <v/>
      </c>
      <c r="BL28" s="196">
        <f>SUM(BL7,BL14,BL21)</f>
        <v/>
      </c>
      <c r="BM28" s="196">
        <f>SUM(BM7,BM14,BM21)</f>
        <v/>
      </c>
      <c r="BN28" s="196">
        <f>SUM(BN7,BN14,BN21)</f>
        <v/>
      </c>
      <c r="BO28" s="196">
        <f>SUM(BO7,BO14,BO21)</f>
        <v/>
      </c>
      <c r="BP28" s="196">
        <f>SUM(BP7,BP14,BP21)</f>
        <v/>
      </c>
      <c r="BQ28" s="196">
        <f>SUM(BQ7,BQ14,BQ21)</f>
        <v/>
      </c>
      <c r="BR28" s="196">
        <f>SUM(BR7,BR14,BR21)</f>
        <v/>
      </c>
      <c r="BS28" s="196">
        <f>SUM(BS7,BS14,BS21)</f>
        <v/>
      </c>
      <c r="BT28" s="196">
        <f>SUM(BT7,BT14,BT21)</f>
        <v/>
      </c>
      <c r="BU28" s="196">
        <f>SUM(BU7,BU14,BU21)</f>
        <v/>
      </c>
      <c r="BV28" s="196">
        <f>SUM(BV7,BV14,BV21)</f>
        <v/>
      </c>
      <c r="BW28" s="196">
        <f>SUM(BW7,BW14,BW21)</f>
        <v/>
      </c>
      <c r="BX28" s="196">
        <f>SUM(BX7,BX14,BX21)</f>
        <v/>
      </c>
      <c r="BY28" s="196">
        <f>SUM(BY7,BY14,BY21)</f>
        <v/>
      </c>
      <c r="BZ28" s="196">
        <f>SUM(BZ7,BZ14,BZ21)</f>
        <v/>
      </c>
      <c r="CA28" s="196">
        <f>SUM(CA7,CA14,CA21)</f>
        <v/>
      </c>
      <c r="CB28" s="196">
        <f>SUM(CB7,CB14,CB21)</f>
        <v/>
      </c>
      <c r="CC28" s="196">
        <f>SUM(CC7,CC14,CC21)</f>
        <v/>
      </c>
      <c r="CD28" s="196">
        <f>SUM(CD7,CD14,CD21)</f>
        <v/>
      </c>
      <c r="CE28" s="196">
        <f>SUM(CE7,CE14,CE21)</f>
        <v/>
      </c>
      <c r="CF28" s="196">
        <f>SUM(CF7,CF14,CF21)</f>
        <v/>
      </c>
      <c r="CG28" s="196">
        <f>SUM(CG7,CG14,CG21)</f>
        <v/>
      </c>
      <c r="CH28" s="196">
        <f>SUM(CH7,CH14,CH21)</f>
        <v/>
      </c>
      <c r="CI28" s="196">
        <f>SUM(CI7,CI14,CI21)</f>
        <v/>
      </c>
      <c r="CJ28" s="196">
        <f>SUM(CJ7,CJ14,CJ21)</f>
        <v/>
      </c>
      <c r="CK28" s="196">
        <f>SUM(CK7,CK14,CK21)</f>
        <v/>
      </c>
      <c r="CL28" s="196">
        <f>SUM(CL7,CL14,CL21)</f>
        <v/>
      </c>
      <c r="CM28" s="196">
        <f>SUM(CM7,CM14,CM21)</f>
        <v/>
      </c>
      <c r="CN28" s="196">
        <f>SUM(CN7,CN14,CN21)</f>
        <v/>
      </c>
      <c r="CO28" s="196">
        <f>SUM(CO7,CO14,CO21)</f>
        <v/>
      </c>
      <c r="CP28" s="196">
        <f>SUM(CP7,CP14,CP21)</f>
        <v/>
      </c>
      <c r="CQ28" s="196">
        <f>SUM(CQ7,CQ14,CQ21)</f>
        <v/>
      </c>
      <c r="CR28" s="196">
        <f>SUM(CR7,CR14,CR21)</f>
        <v/>
      </c>
      <c r="CS28" s="196">
        <f>SUM(CS7,CS14,CS21)</f>
        <v/>
      </c>
      <c r="CT28" s="196">
        <f>SUM(CT7,CT14,CT21)</f>
        <v/>
      </c>
      <c r="CU28" s="196">
        <f>SUM(CU7,CU14,CU21)</f>
        <v/>
      </c>
      <c r="CV28" s="196">
        <f>SUM(CV7,CV14,CV21)</f>
        <v/>
      </c>
      <c r="CW28" s="196">
        <f>SUM(CW7,CW14,CW21)</f>
        <v/>
      </c>
      <c r="CX28" s="196">
        <f>SUM(CX7,CX14,CX21)</f>
        <v/>
      </c>
      <c r="CY28" s="196">
        <f>SUM(CY7,CY14,CY21)</f>
        <v/>
      </c>
      <c r="CZ28" s="196">
        <f>SUM(CZ7,CZ14,CZ21)</f>
        <v/>
      </c>
      <c r="DA28" s="196">
        <f>SUM(DA7,DA14,DA21)</f>
        <v/>
      </c>
      <c r="DB28" s="196">
        <f>SUM(DB7,DB14,DB21)</f>
        <v/>
      </c>
      <c r="DC28" s="196">
        <f>SUM(DC7,DC14,DC21)</f>
        <v/>
      </c>
      <c r="DD28" s="196">
        <f>SUM(DD7,DD14,DD21)</f>
        <v/>
      </c>
      <c r="DE28" s="196">
        <f>SUM(DE7,DE14,DE21)</f>
        <v/>
      </c>
      <c r="DF28" s="196">
        <f>SUM(DF7,DF14,DF21)</f>
        <v/>
      </c>
      <c r="DG28" s="196">
        <f>SUM(DG7,DG14,DG21)</f>
        <v/>
      </c>
      <c r="DH28" s="196">
        <f>SUM(DH7,DH14,DH21)</f>
        <v/>
      </c>
    </row>
    <row r="29">
      <c r="A29" s="191" t="inlineStr">
        <is>
          <t>1年内返済額</t>
        </is>
      </c>
      <c r="B29" s="192" t="n"/>
      <c r="C29" s="192" t="n"/>
      <c r="D29" s="192" t="n"/>
      <c r="E29" s="193">
        <f>SUM(E8,E15,E22)</f>
        <v/>
      </c>
      <c r="F29" s="193">
        <f>SUM(F8,F15,F22)</f>
        <v/>
      </c>
      <c r="G29" s="193">
        <f>SUM(G8,G15,G22)</f>
        <v/>
      </c>
      <c r="H29" s="193">
        <f>SUM(H8,H15,H22)</f>
        <v/>
      </c>
      <c r="I29" s="193">
        <f>SUM(I8,I15,I22)</f>
        <v/>
      </c>
      <c r="J29" s="193">
        <f>SUM(J8,J15,J22)</f>
        <v/>
      </c>
      <c r="K29" s="193">
        <f>SUM(K8,K15,K22)</f>
        <v/>
      </c>
      <c r="L29" s="193">
        <f>SUM(L8,L15,L22)</f>
        <v/>
      </c>
      <c r="M29" s="193">
        <f>SUM(M8,M15,M22)</f>
        <v/>
      </c>
      <c r="N29" s="193">
        <f>SUM(N8,N15,N22)</f>
        <v/>
      </c>
      <c r="O29" s="193">
        <f>SUM(O8,O15,O22)</f>
        <v/>
      </c>
      <c r="P29" s="193">
        <f>SUM(P8,P15,P22)</f>
        <v/>
      </c>
      <c r="Q29" s="193">
        <f>SUM(Q8,Q15,Q22)</f>
        <v/>
      </c>
      <c r="R29" s="193">
        <f>SUM(R8,R15,R22)</f>
        <v/>
      </c>
      <c r="S29" s="193">
        <f>SUM(S8,S15,S22)</f>
        <v/>
      </c>
      <c r="T29" s="193">
        <f>SUM(T8,T15,T22)</f>
        <v/>
      </c>
      <c r="U29" s="193">
        <f>SUM(U8,U15,U22)</f>
        <v/>
      </c>
      <c r="V29" s="193">
        <f>SUM(V8,V15,V22)</f>
        <v/>
      </c>
      <c r="W29" s="193">
        <f>SUM(W8,W15,W22)</f>
        <v/>
      </c>
      <c r="X29" s="193">
        <f>SUM(X8,X15,X22)</f>
        <v/>
      </c>
      <c r="Y29" s="193">
        <f>SUM(Y8,Y15,Y22)</f>
        <v/>
      </c>
      <c r="Z29" s="193">
        <f>SUM(Z8,Z15,Z22)</f>
        <v/>
      </c>
      <c r="AA29" s="193">
        <f>SUM(AA8,AA15,AA22)</f>
        <v/>
      </c>
      <c r="AB29" s="193">
        <f>SUM(AB8,AB15,AB22)</f>
        <v/>
      </c>
      <c r="AC29" s="193">
        <f>SUM(AC8,AC15,AC22)</f>
        <v/>
      </c>
      <c r="AD29" s="193">
        <f>SUM(AD8,AD15,AD22)</f>
        <v/>
      </c>
      <c r="AE29" s="193">
        <f>SUM(AE8,AE15,AE22)</f>
        <v/>
      </c>
      <c r="AF29" s="193">
        <f>SUM(AF8,AF15,AF22)</f>
        <v/>
      </c>
      <c r="AG29" s="193">
        <f>SUM(AG8,AG15,AG22)</f>
        <v/>
      </c>
      <c r="AH29" s="193">
        <f>SUM(AH8,AH15,AH22)</f>
        <v/>
      </c>
      <c r="AI29" s="193">
        <f>SUM(AI8,AI15,AI22)</f>
        <v/>
      </c>
      <c r="AJ29" s="193">
        <f>SUM(AJ8,AJ15,AJ22)</f>
        <v/>
      </c>
      <c r="AK29" s="193">
        <f>SUM(AK8,AK15,AK22)</f>
        <v/>
      </c>
      <c r="AL29" s="193">
        <f>SUM(AL8,AL15,AL22)</f>
        <v/>
      </c>
      <c r="AM29" s="193">
        <f>SUM(AM8,AM15,AM22)</f>
        <v/>
      </c>
      <c r="AN29" s="193">
        <f>SUM(AN8,AN15,AN22)</f>
        <v/>
      </c>
      <c r="AO29" s="193">
        <f>SUM(AO8,AO15,AO22)</f>
        <v/>
      </c>
      <c r="AP29" s="193">
        <f>SUM(AP8,AP15,AP22)</f>
        <v/>
      </c>
      <c r="AQ29" s="193">
        <f>SUM(AQ8,AQ15,AQ22)</f>
        <v/>
      </c>
      <c r="AR29" s="193">
        <f>SUM(AR8,AR15,AR22)</f>
        <v/>
      </c>
      <c r="AS29" s="193">
        <f>SUM(AS8,AS15,AS22)</f>
        <v/>
      </c>
      <c r="AT29" s="193">
        <f>SUM(AT8,AT15,AT22)</f>
        <v/>
      </c>
      <c r="AU29" s="193">
        <f>SUM(AU8,AU15,AU22)</f>
        <v/>
      </c>
      <c r="AV29" s="193">
        <f>SUM(AV8,AV15,AV22)</f>
        <v/>
      </c>
      <c r="AW29" s="193">
        <f>SUM(AW8,AW15,AW22)</f>
        <v/>
      </c>
      <c r="AX29" s="193">
        <f>SUM(AX8,AX15,AX22)</f>
        <v/>
      </c>
      <c r="AY29" s="193">
        <f>SUM(AY8,AY15,AY22)</f>
        <v/>
      </c>
      <c r="AZ29" s="193">
        <f>SUM(AZ8,AZ15,AZ22)</f>
        <v/>
      </c>
      <c r="BA29" s="193">
        <f>SUM(BA8,BA15,BA22)</f>
        <v/>
      </c>
      <c r="BB29" s="193">
        <f>SUM(BB8,BB15,BB22)</f>
        <v/>
      </c>
      <c r="BC29" s="193">
        <f>SUM(BC8,BC15,BC22)</f>
        <v/>
      </c>
      <c r="BD29" s="193">
        <f>SUM(BD8,BD15,BD22)</f>
        <v/>
      </c>
      <c r="BE29" s="193">
        <f>SUM(BE8,BE15,BE22)</f>
        <v/>
      </c>
      <c r="BF29" s="193">
        <f>SUM(BF8,BF15,BF22)</f>
        <v/>
      </c>
      <c r="BG29" s="193">
        <f>SUM(BG8,BG15,BG22)</f>
        <v/>
      </c>
      <c r="BH29" s="193">
        <f>SUM(BH8,BH15,BH22)</f>
        <v/>
      </c>
      <c r="BI29" s="193">
        <f>SUM(BI8,BI15,BI22)</f>
        <v/>
      </c>
      <c r="BJ29" s="193">
        <f>SUM(BJ8,BJ15,BJ22)</f>
        <v/>
      </c>
      <c r="BK29" s="193">
        <f>SUM(BK8,BK15,BK22)</f>
        <v/>
      </c>
      <c r="BL29" s="193">
        <f>SUM(BL8,BL15,BL22)</f>
        <v/>
      </c>
      <c r="BM29" s="193">
        <f>SUM(BM8,BM15,BM22)</f>
        <v/>
      </c>
      <c r="BN29" s="193">
        <f>SUM(BN8,BN15,BN22)</f>
        <v/>
      </c>
      <c r="BO29" s="193">
        <f>SUM(BO8,BO15,BO22)</f>
        <v/>
      </c>
      <c r="BP29" s="193">
        <f>SUM(BP8,BP15,BP22)</f>
        <v/>
      </c>
      <c r="BQ29" s="193">
        <f>SUM(BQ8,BQ15,BQ22)</f>
        <v/>
      </c>
      <c r="BR29" s="193">
        <f>SUM(BR8,BR15,BR22)</f>
        <v/>
      </c>
      <c r="BS29" s="193">
        <f>SUM(BS8,BS15,BS22)</f>
        <v/>
      </c>
      <c r="BT29" s="193">
        <f>SUM(BT8,BT15,BT22)</f>
        <v/>
      </c>
      <c r="BU29" s="193">
        <f>SUM(BU8,BU15,BU22)</f>
        <v/>
      </c>
      <c r="BV29" s="193">
        <f>SUM(BV8,BV15,BV22)</f>
        <v/>
      </c>
      <c r="BW29" s="193">
        <f>SUM(BW8,BW15,BW22)</f>
        <v/>
      </c>
      <c r="BX29" s="193">
        <f>SUM(BX8,BX15,BX22)</f>
        <v/>
      </c>
      <c r="BY29" s="193">
        <f>SUM(BY8,BY15,BY22)</f>
        <v/>
      </c>
      <c r="BZ29" s="193">
        <f>SUM(BZ8,BZ15,BZ22)</f>
        <v/>
      </c>
      <c r="CA29" s="193">
        <f>SUM(CA8,CA15,CA22)</f>
        <v/>
      </c>
      <c r="CB29" s="193">
        <f>SUM(CB8,CB15,CB22)</f>
        <v/>
      </c>
      <c r="CC29" s="193">
        <f>SUM(CC8,CC15,CC22)</f>
        <v/>
      </c>
      <c r="CD29" s="193">
        <f>SUM(CD8,CD15,CD22)</f>
        <v/>
      </c>
      <c r="CE29" s="193">
        <f>SUM(CE8,CE15,CE22)</f>
        <v/>
      </c>
      <c r="CF29" s="193">
        <f>SUM(CF8,CF15,CF22)</f>
        <v/>
      </c>
      <c r="CG29" s="193">
        <f>SUM(CG8,CG15,CG22)</f>
        <v/>
      </c>
      <c r="CH29" s="193">
        <f>SUM(CH8,CH15,CH22)</f>
        <v/>
      </c>
      <c r="CI29" s="193">
        <f>SUM(CI8,CI15,CI22)</f>
        <v/>
      </c>
      <c r="CJ29" s="193">
        <f>SUM(CJ8,CJ15,CJ22)</f>
        <v/>
      </c>
      <c r="CK29" s="193">
        <f>SUM(CK8,CK15,CK22)</f>
        <v/>
      </c>
      <c r="CL29" s="193">
        <f>SUM(CL8,CL15,CL22)</f>
        <v/>
      </c>
      <c r="CM29" s="193">
        <f>SUM(CM8,CM15,CM22)</f>
        <v/>
      </c>
      <c r="CN29" s="193">
        <f>SUM(CN8,CN15,CN22)</f>
        <v/>
      </c>
      <c r="CO29" s="193">
        <f>SUM(CO8,CO15,CO22)</f>
        <v/>
      </c>
      <c r="CP29" s="193">
        <f>SUM(CP8,CP15,CP22)</f>
        <v/>
      </c>
      <c r="CQ29" s="193">
        <f>SUM(CQ8,CQ15,CQ22)</f>
        <v/>
      </c>
      <c r="CR29" s="193">
        <f>SUM(CR8,CR15,CR22)</f>
        <v/>
      </c>
      <c r="CS29" s="193">
        <f>SUM(CS8,CS15,CS22)</f>
        <v/>
      </c>
      <c r="CT29" s="193">
        <f>SUM(CT8,CT15,CT22)</f>
        <v/>
      </c>
      <c r="CU29" s="193">
        <f>SUM(CU8,CU15,CU22)</f>
        <v/>
      </c>
      <c r="CV29" s="193">
        <f>SUM(CV8,CV15,CV22)</f>
        <v/>
      </c>
      <c r="CW29" s="193">
        <f>SUM(CW8,CW15,CW22)</f>
        <v/>
      </c>
      <c r="CX29" s="193">
        <f>SUM(CX8,CX15,CX22)</f>
        <v/>
      </c>
      <c r="CY29" s="193">
        <f>SUM(CY8,CY15,CY22)</f>
        <v/>
      </c>
      <c r="CZ29" s="193">
        <f>SUM(CZ8,CZ15,CZ22)</f>
        <v/>
      </c>
      <c r="DA29" s="193">
        <f>SUM(DA8,DA15,DA22)</f>
        <v/>
      </c>
      <c r="DB29" s="193">
        <f>SUM(DB8,DB15,DB22)</f>
        <v/>
      </c>
      <c r="DC29" s="193">
        <f>SUM(DC8,DC15,DC22)</f>
        <v/>
      </c>
      <c r="DD29" s="193">
        <f>SUM(DD8,DD15,DD22)</f>
        <v/>
      </c>
      <c r="DE29" s="193">
        <f>SUM(DE8,DE15,DE22)</f>
        <v/>
      </c>
      <c r="DF29" s="193">
        <f>SUM(DF8,DF15,DF22)</f>
        <v/>
      </c>
      <c r="DG29" s="193">
        <f>SUM(DG8,DG15,DG22)</f>
        <v/>
      </c>
      <c r="DH29" s="193">
        <f>SUM(DH8,DH15,DH22)</f>
        <v/>
      </c>
    </row>
    <row r="30">
      <c r="A30" s="197" t="inlineStr">
        <is>
          <t xml:space="preserve">  1年超返済額</t>
        </is>
      </c>
      <c r="B30" s="192" t="n"/>
      <c r="C30" s="192" t="n"/>
      <c r="D30" s="192" t="n"/>
      <c r="E30" s="193">
        <f>SUM(E9,E16,E23)</f>
        <v/>
      </c>
      <c r="F30" s="193">
        <f>SUM(F9,F16,F23)</f>
        <v/>
      </c>
      <c r="G30" s="193">
        <f>SUM(G9,G16,G23)</f>
        <v/>
      </c>
      <c r="H30" s="193">
        <f>SUM(H9,H16,H23)</f>
        <v/>
      </c>
      <c r="I30" s="193">
        <f>SUM(I9,I16,I23)</f>
        <v/>
      </c>
      <c r="J30" s="193">
        <f>SUM(J9,J16,J23)</f>
        <v/>
      </c>
      <c r="K30" s="193">
        <f>SUM(K9,K16,K23)</f>
        <v/>
      </c>
      <c r="L30" s="193">
        <f>SUM(L9,L16,L23)</f>
        <v/>
      </c>
      <c r="M30" s="193">
        <f>SUM(M9,M16,M23)</f>
        <v/>
      </c>
      <c r="N30" s="193">
        <f>SUM(N9,N16,N23)</f>
        <v/>
      </c>
      <c r="O30" s="193">
        <f>SUM(O9,O16,O23)</f>
        <v/>
      </c>
      <c r="P30" s="193">
        <f>SUM(P9,P16,P23)</f>
        <v/>
      </c>
      <c r="Q30" s="193">
        <f>SUM(Q9,Q16,Q23)</f>
        <v/>
      </c>
      <c r="R30" s="193">
        <f>SUM(R9,R16,R23)</f>
        <v/>
      </c>
      <c r="S30" s="193">
        <f>SUM(S9,S16,S23)</f>
        <v/>
      </c>
      <c r="T30" s="193">
        <f>SUM(T9,T16,T23)</f>
        <v/>
      </c>
      <c r="U30" s="193">
        <f>SUM(U9,U16,U23)</f>
        <v/>
      </c>
      <c r="V30" s="193">
        <f>SUM(V9,V16,V23)</f>
        <v/>
      </c>
      <c r="W30" s="193">
        <f>SUM(W9,W16,W23)</f>
        <v/>
      </c>
      <c r="X30" s="193">
        <f>SUM(X9,X16,X23)</f>
        <v/>
      </c>
      <c r="Y30" s="193">
        <f>SUM(Y9,Y16,Y23)</f>
        <v/>
      </c>
      <c r="Z30" s="193">
        <f>SUM(Z9,Z16,Z23)</f>
        <v/>
      </c>
      <c r="AA30" s="193">
        <f>SUM(AA9,AA16,AA23)</f>
        <v/>
      </c>
      <c r="AB30" s="193">
        <f>SUM(AB9,AB16,AB23)</f>
        <v/>
      </c>
      <c r="AC30" s="193">
        <f>SUM(AC9,AC16,AC23)</f>
        <v/>
      </c>
      <c r="AD30" s="193">
        <f>SUM(AD9,AD16,AD23)</f>
        <v/>
      </c>
      <c r="AE30" s="193">
        <f>SUM(AE9,AE16,AE23)</f>
        <v/>
      </c>
      <c r="AF30" s="193">
        <f>SUM(AF9,AF16,AF23)</f>
        <v/>
      </c>
      <c r="AG30" s="193">
        <f>SUM(AG9,AG16,AG23)</f>
        <v/>
      </c>
      <c r="AH30" s="193">
        <f>SUM(AH9,AH16,AH23)</f>
        <v/>
      </c>
      <c r="AI30" s="193">
        <f>SUM(AI9,AI16,AI23)</f>
        <v/>
      </c>
      <c r="AJ30" s="193">
        <f>SUM(AJ9,AJ16,AJ23)</f>
        <v/>
      </c>
      <c r="AK30" s="193">
        <f>SUM(AK9,AK16,AK23)</f>
        <v/>
      </c>
      <c r="AL30" s="193">
        <f>SUM(AL9,AL16,AL23)</f>
        <v/>
      </c>
      <c r="AM30" s="193">
        <f>SUM(AM9,AM16,AM23)</f>
        <v/>
      </c>
      <c r="AN30" s="193">
        <f>SUM(AN9,AN16,AN23)</f>
        <v/>
      </c>
      <c r="AO30" s="193">
        <f>SUM(AO9,AO16,AO23)</f>
        <v/>
      </c>
      <c r="AP30" s="193">
        <f>SUM(AP9,AP16,AP23)</f>
        <v/>
      </c>
      <c r="AQ30" s="193">
        <f>SUM(AQ9,AQ16,AQ23)</f>
        <v/>
      </c>
      <c r="AR30" s="193">
        <f>SUM(AR9,AR16,AR23)</f>
        <v/>
      </c>
      <c r="AS30" s="193">
        <f>SUM(AS9,AS16,AS23)</f>
        <v/>
      </c>
      <c r="AT30" s="193">
        <f>SUM(AT9,AT16,AT23)</f>
        <v/>
      </c>
      <c r="AU30" s="193">
        <f>SUM(AU9,AU16,AU23)</f>
        <v/>
      </c>
      <c r="AV30" s="193">
        <f>SUM(AV9,AV16,AV23)</f>
        <v/>
      </c>
      <c r="AW30" s="193">
        <f>SUM(AW9,AW16,AW23)</f>
        <v/>
      </c>
      <c r="AX30" s="193">
        <f>SUM(AX9,AX16,AX23)</f>
        <v/>
      </c>
      <c r="AY30" s="193">
        <f>SUM(AY9,AY16,AY23)</f>
        <v/>
      </c>
      <c r="AZ30" s="193">
        <f>SUM(AZ9,AZ16,AZ23)</f>
        <v/>
      </c>
      <c r="BA30" s="193">
        <f>SUM(BA9,BA16,BA23)</f>
        <v/>
      </c>
      <c r="BB30" s="193">
        <f>SUM(BB9,BB16,BB23)</f>
        <v/>
      </c>
      <c r="BC30" s="193">
        <f>SUM(BC9,BC16,BC23)</f>
        <v/>
      </c>
      <c r="BD30" s="193">
        <f>SUM(BD9,BD16,BD23)</f>
        <v/>
      </c>
      <c r="BE30" s="193">
        <f>SUM(BE9,BE16,BE23)</f>
        <v/>
      </c>
      <c r="BF30" s="193">
        <f>SUM(BF9,BF16,BF23)</f>
        <v/>
      </c>
      <c r="BG30" s="193">
        <f>SUM(BG9,BG16,BG23)</f>
        <v/>
      </c>
      <c r="BH30" s="193">
        <f>SUM(BH9,BH16,BH23)</f>
        <v/>
      </c>
      <c r="BI30" s="193">
        <f>SUM(BI9,BI16,BI23)</f>
        <v/>
      </c>
      <c r="BJ30" s="193">
        <f>SUM(BJ9,BJ16,BJ23)</f>
        <v/>
      </c>
      <c r="BK30" s="193">
        <f>SUM(BK9,BK16,BK23)</f>
        <v/>
      </c>
      <c r="BL30" s="193">
        <f>SUM(BL9,BL16,BL23)</f>
        <v/>
      </c>
      <c r="BM30" s="193">
        <f>SUM(BM9,BM16,BM23)</f>
        <v/>
      </c>
      <c r="BN30" s="193">
        <f>SUM(BN9,BN16,BN23)</f>
        <v/>
      </c>
      <c r="BO30" s="193">
        <f>SUM(BO9,BO16,BO23)</f>
        <v/>
      </c>
      <c r="BP30" s="193">
        <f>SUM(BP9,BP16,BP23)</f>
        <v/>
      </c>
      <c r="BQ30" s="193">
        <f>SUM(BQ9,BQ16,BQ23)</f>
        <v/>
      </c>
      <c r="BR30" s="193">
        <f>SUM(BR9,BR16,BR23)</f>
        <v/>
      </c>
      <c r="BS30" s="193">
        <f>SUM(BS9,BS16,BS23)</f>
        <v/>
      </c>
      <c r="BT30" s="193">
        <f>SUM(BT9,BT16,BT23)</f>
        <v/>
      </c>
      <c r="BU30" s="193">
        <f>SUM(BU9,BU16,BU23)</f>
        <v/>
      </c>
      <c r="BV30" s="193">
        <f>SUM(BV9,BV16,BV23)</f>
        <v/>
      </c>
      <c r="BW30" s="193">
        <f>SUM(BW9,BW16,BW23)</f>
        <v/>
      </c>
      <c r="BX30" s="193">
        <f>SUM(BX9,BX16,BX23)</f>
        <v/>
      </c>
      <c r="BY30" s="193">
        <f>SUM(BY9,BY16,BY23)</f>
        <v/>
      </c>
      <c r="BZ30" s="193">
        <f>SUM(BZ9,BZ16,BZ23)</f>
        <v/>
      </c>
      <c r="CA30" s="193">
        <f>SUM(CA9,CA16,CA23)</f>
        <v/>
      </c>
      <c r="CB30" s="193">
        <f>SUM(CB9,CB16,CB23)</f>
        <v/>
      </c>
      <c r="CC30" s="193">
        <f>SUM(CC9,CC16,CC23)</f>
        <v/>
      </c>
      <c r="CD30" s="193">
        <f>SUM(CD9,CD16,CD23)</f>
        <v/>
      </c>
      <c r="CE30" s="193">
        <f>SUM(CE9,CE16,CE23)</f>
        <v/>
      </c>
      <c r="CF30" s="193">
        <f>SUM(CF9,CF16,CF23)</f>
        <v/>
      </c>
      <c r="CG30" s="193">
        <f>SUM(CG9,CG16,CG23)</f>
        <v/>
      </c>
      <c r="CH30" s="193">
        <f>SUM(CH9,CH16,CH23)</f>
        <v/>
      </c>
      <c r="CI30" s="193">
        <f>SUM(CI9,CI16,CI23)</f>
        <v/>
      </c>
      <c r="CJ30" s="193">
        <f>SUM(CJ9,CJ16,CJ23)</f>
        <v/>
      </c>
      <c r="CK30" s="193">
        <f>SUM(CK9,CK16,CK23)</f>
        <v/>
      </c>
      <c r="CL30" s="193">
        <f>SUM(CL9,CL16,CL23)</f>
        <v/>
      </c>
      <c r="CM30" s="193">
        <f>SUM(CM9,CM16,CM23)</f>
        <v/>
      </c>
      <c r="CN30" s="193">
        <f>SUM(CN9,CN16,CN23)</f>
        <v/>
      </c>
      <c r="CO30" s="193">
        <f>SUM(CO9,CO16,CO23)</f>
        <v/>
      </c>
      <c r="CP30" s="193">
        <f>SUM(CP9,CP16,CP23)</f>
        <v/>
      </c>
      <c r="CQ30" s="193">
        <f>SUM(CQ9,CQ16,CQ23)</f>
        <v/>
      </c>
      <c r="CR30" s="193">
        <f>SUM(CR9,CR16,CR23)</f>
        <v/>
      </c>
      <c r="CS30" s="193">
        <f>SUM(CS9,CS16,CS23)</f>
        <v/>
      </c>
      <c r="CT30" s="193">
        <f>SUM(CT9,CT16,CT23)</f>
        <v/>
      </c>
      <c r="CU30" s="193">
        <f>SUM(CU9,CU16,CU23)</f>
        <v/>
      </c>
      <c r="CV30" s="193">
        <f>SUM(CV9,CV16,CV23)</f>
        <v/>
      </c>
      <c r="CW30" s="193">
        <f>SUM(CW9,CW16,CW23)</f>
        <v/>
      </c>
      <c r="CX30" s="193">
        <f>SUM(CX9,CX16,CX23)</f>
        <v/>
      </c>
      <c r="CY30" s="193">
        <f>SUM(CY9,CY16,CY23)</f>
        <v/>
      </c>
      <c r="CZ30" s="193">
        <f>SUM(CZ9,CZ16,CZ23)</f>
        <v/>
      </c>
      <c r="DA30" s="193">
        <f>SUM(DA9,DA16,DA23)</f>
        <v/>
      </c>
      <c r="DB30" s="193">
        <f>SUM(DB9,DB16,DB23)</f>
        <v/>
      </c>
      <c r="DC30" s="193">
        <f>SUM(DC9,DC16,DC23)</f>
        <v/>
      </c>
      <c r="DD30" s="193">
        <f>SUM(DD9,DD16,DD23)</f>
        <v/>
      </c>
      <c r="DE30" s="193">
        <f>SUM(DE9,DE16,DE23)</f>
        <v/>
      </c>
      <c r="DF30" s="193">
        <f>SUM(DF9,DF16,DF23)</f>
        <v/>
      </c>
      <c r="DG30" s="193">
        <f>SUM(DG9,DG16,DG23)</f>
        <v/>
      </c>
      <c r="DH30" s="193">
        <f>SUM(DH9,DH16,DH23)</f>
        <v/>
      </c>
    </row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>
  <sheetPr>
    <tabColor rgb="FF666666"/>
    <outlinePr summaryBelow="0" summaryRight="0"/>
    <pageSetUpPr/>
  </sheetPr>
  <dimension ref="A1:F28"/>
  <sheetViews>
    <sheetView workbookViewId="0">
      <selection activeCell="A1" sqref="A1"/>
    </sheetView>
  </sheetViews>
  <sheetFormatPr baseColWidth="8" defaultColWidth="12.63" defaultRowHeight="15" customHeight="1"/>
  <cols>
    <col width="5" customWidth="1" style="228" min="1" max="2"/>
    <col width="14" customWidth="1" style="228" min="3" max="3"/>
    <col width="12.63" customWidth="1" style="228" min="4" max="4"/>
    <col width="16" customWidth="1" style="228" min="5" max="5"/>
    <col width="12.63" customWidth="1" style="228" min="6" max="6"/>
  </cols>
  <sheetData>
    <row r="1" ht="15.75" customHeight="1" s="228">
      <c r="A1" s="19" t="n"/>
      <c r="B1" s="19" t="inlineStr">
        <is>
          <t>直接部門</t>
        </is>
      </c>
      <c r="C1" s="37" t="inlineStr">
        <is>
          <t>管理職（看護/リハ）</t>
        </is>
      </c>
      <c r="D1" s="246" t="n"/>
      <c r="E1" s="29" t="inlineStr">
        <is>
          <t>基本給</t>
        </is>
      </c>
      <c r="F1" s="246" t="n"/>
    </row>
    <row r="2" ht="15.75" customHeight="1" s="228">
      <c r="C2" s="37" t="inlineStr">
        <is>
          <t>看護</t>
        </is>
      </c>
      <c r="D2" s="246" t="n"/>
      <c r="E2" s="29" t="inlineStr">
        <is>
          <t>基本給</t>
        </is>
      </c>
      <c r="F2" s="246" t="n"/>
    </row>
    <row r="3" ht="15.75" customHeight="1" s="228">
      <c r="C3" s="37" t="inlineStr">
        <is>
          <t>リハビリ</t>
        </is>
      </c>
      <c r="D3" s="246" t="n"/>
      <c r="E3" s="29" t="inlineStr">
        <is>
          <t>基本給</t>
        </is>
      </c>
      <c r="F3" s="246" t="n"/>
    </row>
    <row r="4" ht="15.75" customHeight="1" s="228">
      <c r="C4" s="37" t="inlineStr">
        <is>
          <t>給与合計</t>
        </is>
      </c>
      <c r="D4" s="31" t="n"/>
      <c r="E4" s="32" t="n"/>
      <c r="F4" s="33" t="n"/>
    </row>
    <row r="5" ht="15.75" customHeight="1" s="228">
      <c r="C5" s="37" t="inlineStr">
        <is>
          <t>賞与</t>
        </is>
      </c>
      <c r="D5" s="32" t="n"/>
      <c r="E5" s="32" t="n"/>
      <c r="F5" s="33" t="n"/>
    </row>
    <row r="6" ht="15.75" customHeight="1" s="228">
      <c r="C6" s="37" t="inlineStr">
        <is>
          <t>法定福利費</t>
        </is>
      </c>
      <c r="D6" s="246" t="n"/>
      <c r="E6" s="38" t="inlineStr">
        <is>
          <t>人件費×率（目安。加入する社会保険・労働保険の料率で確認してください）</t>
        </is>
      </c>
      <c r="F6" s="33" t="n"/>
    </row>
    <row r="7" ht="15.75" customHeight="1" s="228">
      <c r="C7" s="37" t="inlineStr">
        <is>
          <t>退職金</t>
        </is>
      </c>
      <c r="D7" s="246" t="n"/>
      <c r="E7" s="33" t="n"/>
      <c r="F7" s="33" t="n"/>
    </row>
    <row r="8" ht="15.75" customHeight="1" s="228">
      <c r="A8" s="35" t="n"/>
      <c r="B8" s="35" t="n"/>
      <c r="C8" s="37" t="inlineStr">
        <is>
          <t>人件費合計</t>
        </is>
      </c>
      <c r="D8" s="31" t="n"/>
      <c r="E8" s="32" t="n"/>
      <c r="F8" s="33" t="n"/>
    </row>
    <row r="9" ht="15.75" customHeight="1" s="228">
      <c r="A9" s="19" t="inlineStr">
        <is>
          <t>販管費</t>
        </is>
      </c>
      <c r="B9" s="36" t="inlineStr">
        <is>
          <t>拠点数</t>
        </is>
      </c>
      <c r="C9" s="37" t="inlineStr">
        <is>
          <t>家賃</t>
        </is>
      </c>
      <c r="D9" s="246" t="n"/>
      <c r="E9" s="33" t="n"/>
      <c r="F9" s="33" t="n"/>
    </row>
    <row r="10" ht="15.75" customHeight="1" s="228">
      <c r="C10" s="37" t="inlineStr">
        <is>
          <t>新規出店費用</t>
        </is>
      </c>
      <c r="D10" s="246" t="n"/>
      <c r="E10" s="33" t="n"/>
      <c r="F10" s="33" t="n"/>
    </row>
    <row r="11" ht="15.75" customHeight="1" s="228">
      <c r="C11" s="37" t="inlineStr">
        <is>
          <t>水道光熱費</t>
        </is>
      </c>
      <c r="D11" s="246" t="n"/>
      <c r="E11" s="33" t="n"/>
      <c r="F11" s="33" t="n"/>
    </row>
    <row r="12" ht="15.75" customHeight="1" s="228">
      <c r="C12" s="37" t="inlineStr">
        <is>
          <t>ロイヤリティ</t>
        </is>
      </c>
      <c r="D12" s="28" t="n"/>
      <c r="E12" s="33" t="n"/>
      <c r="F12" s="33" t="n"/>
    </row>
    <row r="13" ht="15.75" customHeight="1" s="228">
      <c r="B13" s="36" t="inlineStr">
        <is>
          <t>事業数</t>
        </is>
      </c>
      <c r="C13" s="37" t="inlineStr">
        <is>
          <t>通信費</t>
        </is>
      </c>
      <c r="D13" s="246" t="n"/>
      <c r="E13" s="33" t="n"/>
      <c r="F13" s="33" t="n"/>
    </row>
    <row r="14" ht="15.75" customHeight="1" s="228">
      <c r="C14" s="37" t="inlineStr">
        <is>
          <t>電子カルテ</t>
        </is>
      </c>
      <c r="D14" s="246" t="n"/>
      <c r="E14" s="33" t="n"/>
      <c r="F14" s="33" t="n"/>
    </row>
    <row r="15" ht="15.75" customHeight="1" s="228">
      <c r="B15" s="36" t="inlineStr">
        <is>
          <t>職員数</t>
        </is>
      </c>
      <c r="C15" s="37" t="inlineStr">
        <is>
          <t>車両</t>
        </is>
      </c>
      <c r="D15" s="246" t="n"/>
      <c r="E15" s="38" t="n">
        <v>0.8</v>
      </c>
      <c r="F15" s="38" t="inlineStr">
        <is>
          <t>職員数×0.8</t>
        </is>
      </c>
    </row>
    <row r="16" ht="15.75" customHeight="1" s="228">
      <c r="C16" s="37" t="inlineStr">
        <is>
          <t>駐車場</t>
        </is>
      </c>
      <c r="D16" s="246" t="n"/>
      <c r="E16" s="38" t="n">
        <v>0.8</v>
      </c>
      <c r="F16" s="38" t="inlineStr">
        <is>
          <t>職員数×0.8</t>
        </is>
      </c>
    </row>
    <row r="17" ht="15.75" customHeight="1" s="228">
      <c r="C17" s="37" t="inlineStr">
        <is>
          <t>ソフトウェア</t>
        </is>
      </c>
      <c r="D17" s="246" t="n"/>
      <c r="E17" s="33" t="n"/>
      <c r="F17" s="33" t="n"/>
    </row>
    <row r="18" ht="15.75" customHeight="1" s="228">
      <c r="C18" s="37" t="inlineStr">
        <is>
          <t>消耗品</t>
        </is>
      </c>
      <c r="D18" s="246" t="n"/>
      <c r="E18" s="33" t="n"/>
      <c r="F18" s="33" t="n"/>
    </row>
    <row r="19" ht="15.75" customHeight="1" s="228">
      <c r="C19" s="37" t="inlineStr">
        <is>
          <t>研修費</t>
        </is>
      </c>
      <c r="D19" s="246" t="n"/>
      <c r="E19" s="33" t="n"/>
      <c r="F19" s="33" t="n"/>
    </row>
    <row r="20" ht="15.75" customHeight="1" s="228">
      <c r="C20" s="37" t="inlineStr">
        <is>
          <t>会議費</t>
        </is>
      </c>
      <c r="D20" s="246" t="n"/>
      <c r="E20" s="33" t="n"/>
      <c r="F20" s="33" t="n"/>
    </row>
    <row r="21" ht="15.75" customHeight="1" s="228">
      <c r="C21" s="37" t="inlineStr">
        <is>
          <t>コインパーキング</t>
        </is>
      </c>
      <c r="D21" s="246" t="n"/>
      <c r="E21" s="33" t="n"/>
      <c r="F21" s="33" t="n"/>
    </row>
    <row r="22" ht="15.75" customHeight="1" s="228">
      <c r="C22" s="37" t="inlineStr">
        <is>
          <t>燃料費</t>
        </is>
      </c>
      <c r="D22" s="246" t="n"/>
      <c r="E22" s="33" t="n"/>
      <c r="F22" s="33" t="n"/>
    </row>
    <row r="23" ht="15.75" customHeight="1" s="228">
      <c r="A23" s="35" t="n"/>
      <c r="B23" s="35" t="n"/>
      <c r="C23" s="37" t="inlineStr">
        <is>
          <t>販管費合計</t>
        </is>
      </c>
      <c r="D23" s="31" t="n"/>
      <c r="E23" s="31" t="n"/>
      <c r="F23" s="33" t="n"/>
    </row>
    <row r="24" ht="15.75" customHeight="1" s="228">
      <c r="A24" s="19" t="inlineStr">
        <is>
          <t>BPO</t>
        </is>
      </c>
      <c r="C24" s="39" t="n"/>
      <c r="D24" s="28" t="n"/>
      <c r="E24" s="28" t="n"/>
      <c r="F24" s="33" t="n"/>
    </row>
    <row r="25" ht="15.75" customHeight="1" s="228">
      <c r="C25" s="39" t="n"/>
      <c r="D25" s="28" t="n"/>
      <c r="E25" s="40" t="n"/>
      <c r="F25" s="33" t="n"/>
    </row>
    <row r="26" ht="15.75" customHeight="1" s="228">
      <c r="F26" s="33" t="n"/>
    </row>
    <row r="27" ht="15.75" customHeight="1" s="228">
      <c r="C27" s="41" t="n"/>
      <c r="D27" s="40" t="n"/>
      <c r="E27" s="40" t="n"/>
      <c r="F27" s="33" t="n"/>
    </row>
    <row r="28" ht="15.75" customHeight="1" s="228">
      <c r="C28" s="19" t="n"/>
      <c r="D28" s="19" t="n"/>
      <c r="E28" s="19" t="n"/>
      <c r="F28" s="33" t="n"/>
    </row>
  </sheetData>
  <mergeCells count="7">
    <mergeCell ref="B1:B7"/>
    <mergeCell ref="A9:A22"/>
    <mergeCell ref="B9:B12"/>
    <mergeCell ref="B13:B14"/>
    <mergeCell ref="B15:B22"/>
    <mergeCell ref="A1:A7"/>
    <mergeCell ref="A24:B28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2026-10-07T03:19:45Z</dcterms:created>
  <dcterms:modified xsi:type="dcterms:W3CDTF">2026-10-07T03:20:41Z</dcterms:modified>
</cp:coreProperties>
</file>